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 defaultThemeVersion="124226"/>
  <bookViews>
    <workbookView xWindow="0" yWindow="0" windowWidth="28800" windowHeight="12390" tabRatio="821" firstSheet="9" activeTab="9"/>
  </bookViews>
  <sheets>
    <sheet name="피벗테이블" sheetId="5" state="hidden" r:id="rId1"/>
    <sheet name="학과별학술지 신청리스트 예상가" sheetId="3" state="hidden" r:id="rId2"/>
    <sheet name="품의준비_신청내역" sheetId="2" state="hidden" r:id="rId3"/>
    <sheet name="2018학년도 국내외 구독간행물 목록_1차작업" sheetId="4" state="hidden" r:id="rId4"/>
    <sheet name="2018학년도 국내외 구독간행물 목록_2차_우선순위" sheetId="8" state="hidden" r:id="rId5"/>
    <sheet name="국내학술지견적_1차" sheetId="6" state="hidden" r:id="rId6"/>
    <sheet name="국내학술지견적_최종" sheetId="10" state="hidden" r:id="rId7"/>
    <sheet name="국외학술지견적" sheetId="7" state="hidden" r:id="rId8"/>
    <sheet name="Sheet1" sheetId="11" state="hidden" r:id="rId9"/>
    <sheet name="2018년 국내외 구독 간행물 목록" sheetId="12" r:id="rId10"/>
  </sheets>
  <definedNames>
    <definedName name="_xlnm._FilterDatabase" localSheetId="3" hidden="1">'2018학년도 국내외 구독간행물 목록_1차작업'!$A$1:$V$107</definedName>
    <definedName name="_xlnm._FilterDatabase" localSheetId="4" hidden="1">'2018학년도 국내외 구독간행물 목록_2차_우선순위'!$A$1:$V$106</definedName>
    <definedName name="_xlnm._FilterDatabase" localSheetId="7" hidden="1">국외학술지견적!$A$7:$H$38</definedName>
    <definedName name="a" localSheetId="4">#REF!</definedName>
    <definedName name="a" localSheetId="6">#REF!</definedName>
    <definedName name="a" localSheetId="7">#REF!</definedName>
    <definedName name="a">#REF!</definedName>
    <definedName name="_xlnm.Print_Area" localSheetId="5">국내학술지견적_1차!$A$1:$K$90</definedName>
    <definedName name="_xlnm.Print_Area" localSheetId="6">국내학술지견적_최종!$A$1:$K$92</definedName>
    <definedName name="_xlnm.Print_Area" localSheetId="7">국외학술지견적!$A$1:$H$41</definedName>
    <definedName name="_xlnm.Print_Titles" localSheetId="5">국내학술지견적_1차!$14:$14</definedName>
    <definedName name="_xlnm.Print_Titles" localSheetId="6">국내학술지견적_최종!$14:$14</definedName>
    <definedName name="_xlnm.Print_Titles" localSheetId="7">국외학술지견적!$7:$7</definedName>
  </definedNames>
  <calcPr calcId="145621"/>
  <pivotCaches>
    <pivotCache cacheId="0" r:id="rId11"/>
  </pivotCaches>
</workbook>
</file>

<file path=xl/calcChain.xml><?xml version="1.0" encoding="utf-8"?>
<calcChain xmlns="http://schemas.openxmlformats.org/spreadsheetml/2006/main">
  <c r="E2" i="11" l="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1" i="11"/>
  <c r="H90" i="10" l="1"/>
  <c r="H89" i="10"/>
  <c r="H88" i="10"/>
  <c r="H87" i="10"/>
  <c r="H86" i="10"/>
  <c r="H85" i="10"/>
  <c r="H84" i="10"/>
  <c r="H83" i="10"/>
  <c r="H82" i="10"/>
  <c r="H81" i="10"/>
  <c r="H80" i="10"/>
  <c r="H79" i="10"/>
  <c r="H78" i="10"/>
  <c r="H77" i="10"/>
  <c r="H76" i="10"/>
  <c r="H75" i="10"/>
  <c r="H74" i="10"/>
  <c r="H73" i="10"/>
  <c r="H34" i="10"/>
  <c r="H33" i="10"/>
  <c r="G91" i="10" s="1"/>
  <c r="A12" i="10" l="1"/>
  <c r="F12" i="10"/>
  <c r="R105" i="8" l="1"/>
  <c r="S105" i="8" s="1"/>
  <c r="U105" i="8" s="1"/>
  <c r="V105" i="8" s="1"/>
  <c r="R106" i="4"/>
  <c r="S106" i="4" s="1"/>
  <c r="U106" i="4" s="1"/>
  <c r="V106" i="4" s="1"/>
  <c r="R104" i="8" l="1"/>
  <c r="S104" i="8" s="1"/>
  <c r="U104" i="8" s="1"/>
  <c r="V104" i="8" s="1"/>
  <c r="R106" i="8"/>
  <c r="S106" i="8" s="1"/>
  <c r="U106" i="8" s="1"/>
  <c r="V106" i="8" s="1"/>
  <c r="R103" i="8"/>
  <c r="S103" i="8" s="1"/>
  <c r="U103" i="8" s="1"/>
  <c r="V103" i="8" s="1"/>
  <c r="R102" i="8"/>
  <c r="S102" i="8" s="1"/>
  <c r="U102" i="8" s="1"/>
  <c r="V102" i="8" s="1"/>
  <c r="R101" i="8"/>
  <c r="S101" i="8" s="1"/>
  <c r="U101" i="8" s="1"/>
  <c r="V101" i="8" s="1"/>
  <c r="R100" i="8"/>
  <c r="S100" i="8" s="1"/>
  <c r="U100" i="8" s="1"/>
  <c r="V100" i="8" s="1"/>
  <c r="R99" i="8"/>
  <c r="S99" i="8" s="1"/>
  <c r="U99" i="8" s="1"/>
  <c r="V99" i="8" s="1"/>
  <c r="R98" i="8"/>
  <c r="S98" i="8" s="1"/>
  <c r="U98" i="8" s="1"/>
  <c r="V98" i="8" s="1"/>
  <c r="R97" i="8"/>
  <c r="S97" i="8" s="1"/>
  <c r="U97" i="8" s="1"/>
  <c r="V97" i="8" s="1"/>
  <c r="R96" i="8"/>
  <c r="S96" i="8" s="1"/>
  <c r="U96" i="8" s="1"/>
  <c r="V96" i="8" s="1"/>
  <c r="R95" i="8"/>
  <c r="S95" i="8" s="1"/>
  <c r="U95" i="8" s="1"/>
  <c r="V95" i="8" s="1"/>
  <c r="R94" i="8"/>
  <c r="S94" i="8" s="1"/>
  <c r="U94" i="8" s="1"/>
  <c r="V94" i="8" s="1"/>
  <c r="R93" i="8"/>
  <c r="S93" i="8" s="1"/>
  <c r="U93" i="8" s="1"/>
  <c r="V93" i="8" s="1"/>
  <c r="R92" i="8"/>
  <c r="S92" i="8" s="1"/>
  <c r="U92" i="8" s="1"/>
  <c r="V92" i="8" s="1"/>
  <c r="R91" i="8"/>
  <c r="S91" i="8" s="1"/>
  <c r="U91" i="8" s="1"/>
  <c r="V91" i="8" s="1"/>
  <c r="R90" i="8"/>
  <c r="S90" i="8" s="1"/>
  <c r="U90" i="8" s="1"/>
  <c r="V90" i="8" s="1"/>
  <c r="R89" i="8"/>
  <c r="S89" i="8" s="1"/>
  <c r="U89" i="8" s="1"/>
  <c r="V89" i="8" s="1"/>
  <c r="R88" i="8"/>
  <c r="S88" i="8" s="1"/>
  <c r="U88" i="8" s="1"/>
  <c r="V88" i="8" s="1"/>
  <c r="R87" i="8"/>
  <c r="S87" i="8" s="1"/>
  <c r="U87" i="8" s="1"/>
  <c r="V87" i="8" s="1"/>
  <c r="R86" i="8"/>
  <c r="S86" i="8" s="1"/>
  <c r="U86" i="8" s="1"/>
  <c r="V86" i="8" s="1"/>
  <c r="R85" i="8"/>
  <c r="S85" i="8" s="1"/>
  <c r="U85" i="8" s="1"/>
  <c r="V85" i="8" s="1"/>
  <c r="R84" i="8"/>
  <c r="S84" i="8" s="1"/>
  <c r="U84" i="8" s="1"/>
  <c r="R83" i="8"/>
  <c r="S83" i="8" s="1"/>
  <c r="U83" i="8" s="1"/>
  <c r="V83" i="8" s="1"/>
  <c r="R82" i="8"/>
  <c r="S82" i="8" s="1"/>
  <c r="U82" i="8" s="1"/>
  <c r="V82" i="8" s="1"/>
  <c r="R81" i="8"/>
  <c r="S81" i="8" s="1"/>
  <c r="U81" i="8" s="1"/>
  <c r="V81" i="8" s="1"/>
  <c r="U80" i="8"/>
  <c r="V80" i="8" s="1"/>
  <c r="U79" i="8"/>
  <c r="V79" i="8" s="1"/>
  <c r="R79" i="8"/>
  <c r="S78" i="8"/>
  <c r="U78" i="8" s="1"/>
  <c r="U77" i="8"/>
  <c r="V77" i="8" s="1"/>
  <c r="U76" i="8"/>
  <c r="V76" i="8" s="1"/>
  <c r="U75" i="8"/>
  <c r="V75" i="8" s="1"/>
  <c r="R75" i="8"/>
  <c r="R74" i="8"/>
  <c r="S74" i="8" s="1"/>
  <c r="U74" i="8" s="1"/>
  <c r="V74" i="8" s="1"/>
  <c r="U73" i="8"/>
  <c r="V73" i="8" s="1"/>
  <c r="U72" i="8"/>
  <c r="V72" i="8" s="1"/>
  <c r="U71" i="8"/>
  <c r="V71" i="8" s="1"/>
  <c r="R71" i="8"/>
  <c r="R70" i="8"/>
  <c r="S70" i="8" s="1"/>
  <c r="U70" i="8" s="1"/>
  <c r="V70" i="8" s="1"/>
  <c r="R69" i="8"/>
  <c r="S69" i="8" s="1"/>
  <c r="U69" i="8" s="1"/>
  <c r="V69" i="8" s="1"/>
  <c r="R68" i="8"/>
  <c r="S68" i="8" s="1"/>
  <c r="U68" i="8" s="1"/>
  <c r="V68" i="8" s="1"/>
  <c r="R67" i="8"/>
  <c r="S67" i="8" s="1"/>
  <c r="U67" i="8" s="1"/>
  <c r="V67" i="8" s="1"/>
  <c r="R65" i="8"/>
  <c r="S65" i="8" s="1"/>
  <c r="U65" i="8" s="1"/>
  <c r="R64" i="8"/>
  <c r="S64" i="8" s="1"/>
  <c r="U64" i="8" s="1"/>
  <c r="R63" i="8"/>
  <c r="S63" i="8" s="1"/>
  <c r="U63" i="8" s="1"/>
  <c r="R62" i="8"/>
  <c r="S62" i="8" s="1"/>
  <c r="U62" i="8" s="1"/>
  <c r="R61" i="8"/>
  <c r="S61" i="8" s="1"/>
  <c r="U61" i="8" s="1"/>
  <c r="R60" i="8"/>
  <c r="S60" i="8" s="1"/>
  <c r="U60" i="8" s="1"/>
  <c r="R59" i="8"/>
  <c r="S59" i="8" s="1"/>
  <c r="U59" i="8" s="1"/>
  <c r="V59" i="8" s="1"/>
  <c r="R58" i="8"/>
  <c r="S58" i="8" s="1"/>
  <c r="U58" i="8" s="1"/>
  <c r="V58" i="8" s="1"/>
  <c r="R57" i="8"/>
  <c r="S57" i="8" s="1"/>
  <c r="U57" i="8" s="1"/>
  <c r="V57" i="8" s="1"/>
  <c r="R56" i="8"/>
  <c r="S56" i="8" s="1"/>
  <c r="U56" i="8" s="1"/>
  <c r="V56" i="8" s="1"/>
  <c r="R55" i="8"/>
  <c r="S55" i="8" s="1"/>
  <c r="U55" i="8" s="1"/>
  <c r="V55" i="8" s="1"/>
  <c r="R54" i="8"/>
  <c r="S54" i="8" s="1"/>
  <c r="U54" i="8" s="1"/>
  <c r="R53" i="8"/>
  <c r="S53" i="8" s="1"/>
  <c r="U53" i="8" s="1"/>
  <c r="V53" i="8" s="1"/>
  <c r="R52" i="8"/>
  <c r="S52" i="8" s="1"/>
  <c r="U52" i="8" s="1"/>
  <c r="V52" i="8" s="1"/>
  <c r="R51" i="8"/>
  <c r="S51" i="8" s="1"/>
  <c r="U51" i="8" s="1"/>
  <c r="V51" i="8" s="1"/>
  <c r="R50" i="8"/>
  <c r="S50" i="8" s="1"/>
  <c r="U50" i="8" s="1"/>
  <c r="V50" i="8" s="1"/>
  <c r="R49" i="8"/>
  <c r="S49" i="8" s="1"/>
  <c r="U49" i="8" s="1"/>
  <c r="V49" i="8" s="1"/>
  <c r="R48" i="8"/>
  <c r="S48" i="8" s="1"/>
  <c r="U48" i="8" s="1"/>
  <c r="V48" i="8" s="1"/>
  <c r="R47" i="8"/>
  <c r="S47" i="8" s="1"/>
  <c r="U47" i="8" s="1"/>
  <c r="V47" i="8" s="1"/>
  <c r="R46" i="8"/>
  <c r="S46" i="8" s="1"/>
  <c r="U46" i="8" s="1"/>
  <c r="V46" i="8" s="1"/>
  <c r="R45" i="8"/>
  <c r="S45" i="8" s="1"/>
  <c r="U45" i="8" s="1"/>
  <c r="R44" i="8"/>
  <c r="S44" i="8" s="1"/>
  <c r="U44" i="8" s="1"/>
  <c r="V44" i="8" s="1"/>
  <c r="R43" i="8"/>
  <c r="S43" i="8" s="1"/>
  <c r="U43" i="8" s="1"/>
  <c r="V43" i="8" s="1"/>
  <c r="R42" i="8"/>
  <c r="S42" i="8" s="1"/>
  <c r="U42" i="8" s="1"/>
  <c r="R41" i="8"/>
  <c r="S41" i="8" s="1"/>
  <c r="U41" i="8" s="1"/>
  <c r="V41" i="8" s="1"/>
  <c r="R40" i="8"/>
  <c r="S40" i="8" s="1"/>
  <c r="U40" i="8" s="1"/>
  <c r="V40" i="8" s="1"/>
  <c r="R39" i="8"/>
  <c r="S39" i="8" s="1"/>
  <c r="U39" i="8" s="1"/>
  <c r="V39" i="8" s="1"/>
  <c r="R38" i="8"/>
  <c r="S38" i="8" s="1"/>
  <c r="U38" i="8" s="1"/>
  <c r="V38" i="8" s="1"/>
  <c r="R37" i="8"/>
  <c r="S37" i="8" s="1"/>
  <c r="U37" i="8" s="1"/>
  <c r="V37" i="8" s="1"/>
  <c r="R36" i="8"/>
  <c r="S36" i="8" s="1"/>
  <c r="U36" i="8" s="1"/>
  <c r="V36" i="8" s="1"/>
  <c r="R35" i="8"/>
  <c r="S35" i="8" s="1"/>
  <c r="R34" i="8"/>
  <c r="S34" i="8" s="1"/>
  <c r="U34" i="8" s="1"/>
  <c r="V34" i="8" s="1"/>
  <c r="R33" i="8"/>
  <c r="S33" i="8" s="1"/>
  <c r="U33" i="8" s="1"/>
  <c r="V33" i="8" s="1"/>
  <c r="R32" i="8"/>
  <c r="S32" i="8" s="1"/>
  <c r="U32" i="8" s="1"/>
  <c r="V32" i="8" s="1"/>
  <c r="R31" i="8"/>
  <c r="S31" i="8" s="1"/>
  <c r="U31" i="8" s="1"/>
  <c r="V31" i="8" s="1"/>
  <c r="R30" i="8"/>
  <c r="S30" i="8" s="1"/>
  <c r="U30" i="8" s="1"/>
  <c r="R29" i="8"/>
  <c r="S29" i="8" s="1"/>
  <c r="U29" i="8" s="1"/>
  <c r="R28" i="8"/>
  <c r="S28" i="8" s="1"/>
  <c r="U28" i="8" s="1"/>
  <c r="V28" i="8" s="1"/>
  <c r="S27" i="8"/>
  <c r="U27" i="8" s="1"/>
  <c r="V27" i="8" s="1"/>
  <c r="S26" i="8"/>
  <c r="U26" i="8" s="1"/>
  <c r="V26" i="8" s="1"/>
  <c r="R25" i="8"/>
  <c r="S25" i="8" s="1"/>
  <c r="U25" i="8" s="1"/>
  <c r="V25" i="8" s="1"/>
  <c r="R24" i="8"/>
  <c r="S24" i="8" s="1"/>
  <c r="U24" i="8" s="1"/>
  <c r="V24" i="8" s="1"/>
  <c r="R23" i="8"/>
  <c r="S23" i="8" s="1"/>
  <c r="U23" i="8" s="1"/>
  <c r="V23" i="8" s="1"/>
  <c r="R22" i="8"/>
  <c r="S22" i="8" s="1"/>
  <c r="U22" i="8" s="1"/>
  <c r="V22" i="8" s="1"/>
  <c r="R21" i="8"/>
  <c r="S21" i="8" s="1"/>
  <c r="U21" i="8" s="1"/>
  <c r="V21" i="8" s="1"/>
  <c r="R20" i="8"/>
  <c r="S20" i="8" s="1"/>
  <c r="U20" i="8" s="1"/>
  <c r="V20" i="8" s="1"/>
  <c r="R19" i="8"/>
  <c r="S19" i="8" s="1"/>
  <c r="U19" i="8" s="1"/>
  <c r="V19" i="8" s="1"/>
  <c r="R18" i="8"/>
  <c r="S18" i="8" s="1"/>
  <c r="U18" i="8" s="1"/>
  <c r="V18" i="8" s="1"/>
  <c r="R17" i="8"/>
  <c r="S17" i="8" s="1"/>
  <c r="U17" i="8" s="1"/>
  <c r="V17" i="8" s="1"/>
  <c r="R16" i="8"/>
  <c r="S16" i="8" s="1"/>
  <c r="U16" i="8" s="1"/>
  <c r="V16" i="8" s="1"/>
  <c r="R15" i="8"/>
  <c r="S15" i="8" s="1"/>
  <c r="U15" i="8" s="1"/>
  <c r="V15" i="8" s="1"/>
  <c r="R14" i="8"/>
  <c r="S14" i="8" s="1"/>
  <c r="U14" i="8" s="1"/>
  <c r="V14" i="8" s="1"/>
  <c r="V13" i="8"/>
  <c r="S13" i="8"/>
  <c r="V12" i="8"/>
  <c r="S12" i="8"/>
  <c r="R11" i="8"/>
  <c r="S11" i="8" s="1"/>
  <c r="U11" i="8" s="1"/>
  <c r="V11" i="8" s="1"/>
  <c r="R10" i="8"/>
  <c r="S10" i="8" s="1"/>
  <c r="U10" i="8" s="1"/>
  <c r="V10" i="8" s="1"/>
  <c r="R9" i="8"/>
  <c r="S9" i="8" s="1"/>
  <c r="U9" i="8" s="1"/>
  <c r="V9" i="8" s="1"/>
  <c r="R8" i="8"/>
  <c r="S8" i="8" s="1"/>
  <c r="U8" i="8" s="1"/>
  <c r="V8" i="8" s="1"/>
  <c r="R7" i="8"/>
  <c r="S7" i="8" s="1"/>
  <c r="U7" i="8" s="1"/>
  <c r="V7" i="8" s="1"/>
  <c r="R6" i="8"/>
  <c r="S6" i="8" s="1"/>
  <c r="U6" i="8" s="1"/>
  <c r="V6" i="8" s="1"/>
  <c r="R5" i="8"/>
  <c r="S5" i="8" s="1"/>
  <c r="U5" i="8" s="1"/>
  <c r="V5" i="8" s="1"/>
  <c r="R4" i="8"/>
  <c r="S4" i="8" s="1"/>
  <c r="U4" i="8" s="1"/>
  <c r="V4" i="8" s="1"/>
  <c r="R3" i="8"/>
  <c r="S3" i="8" s="1"/>
  <c r="U3" i="8" s="1"/>
  <c r="V3" i="8" s="1"/>
  <c r="R2" i="8"/>
  <c r="S2" i="8" s="1"/>
  <c r="U2" i="8" s="1"/>
  <c r="V2" i="8" s="1"/>
  <c r="F25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" i="2"/>
  <c r="G38" i="7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34" i="6"/>
  <c r="G89" i="6" s="1"/>
  <c r="F12" i="6" s="1"/>
  <c r="H33" i="6"/>
  <c r="E24" i="2"/>
  <c r="C24" i="2"/>
  <c r="C26" i="2" s="1"/>
  <c r="F26" i="2" s="1"/>
  <c r="D24" i="2"/>
  <c r="F24" i="2" l="1"/>
  <c r="G39" i="7"/>
  <c r="G40" i="7" s="1"/>
  <c r="A12" i="6"/>
  <c r="R105" i="4" l="1"/>
  <c r="S105" i="4" s="1"/>
  <c r="U105" i="4" s="1"/>
  <c r="V105" i="4" s="1"/>
  <c r="R104" i="4"/>
  <c r="S104" i="4" s="1"/>
  <c r="U104" i="4" s="1"/>
  <c r="V104" i="4" s="1"/>
  <c r="R103" i="4"/>
  <c r="S103" i="4" s="1"/>
  <c r="U103" i="4" s="1"/>
  <c r="V103" i="4" s="1"/>
  <c r="R102" i="4"/>
  <c r="S102" i="4" s="1"/>
  <c r="U102" i="4" s="1"/>
  <c r="V102" i="4" s="1"/>
  <c r="R101" i="4"/>
  <c r="S101" i="4" s="1"/>
  <c r="U101" i="4" s="1"/>
  <c r="V101" i="4" s="1"/>
  <c r="R100" i="4"/>
  <c r="S100" i="4" s="1"/>
  <c r="U100" i="4" s="1"/>
  <c r="V100" i="4" s="1"/>
  <c r="R99" i="4"/>
  <c r="S99" i="4" s="1"/>
  <c r="U99" i="4" s="1"/>
  <c r="V99" i="4" s="1"/>
  <c r="R98" i="4"/>
  <c r="S98" i="4" s="1"/>
  <c r="U98" i="4" s="1"/>
  <c r="V98" i="4" s="1"/>
  <c r="R97" i="4"/>
  <c r="S97" i="4" s="1"/>
  <c r="U97" i="4" s="1"/>
  <c r="V97" i="4" s="1"/>
  <c r="R96" i="4"/>
  <c r="S96" i="4" s="1"/>
  <c r="U96" i="4" s="1"/>
  <c r="V96" i="4" s="1"/>
  <c r="R95" i="4"/>
  <c r="S95" i="4" s="1"/>
  <c r="U95" i="4" s="1"/>
  <c r="V95" i="4" s="1"/>
  <c r="R94" i="4"/>
  <c r="S94" i="4" s="1"/>
  <c r="U94" i="4" s="1"/>
  <c r="V94" i="4" s="1"/>
  <c r="R93" i="4"/>
  <c r="S93" i="4" s="1"/>
  <c r="U93" i="4" s="1"/>
  <c r="V93" i="4" s="1"/>
  <c r="R92" i="4"/>
  <c r="S92" i="4" s="1"/>
  <c r="U92" i="4" s="1"/>
  <c r="V92" i="4" s="1"/>
  <c r="R91" i="4"/>
  <c r="S91" i="4" s="1"/>
  <c r="U91" i="4" s="1"/>
  <c r="V91" i="4" s="1"/>
  <c r="R90" i="4"/>
  <c r="S90" i="4" s="1"/>
  <c r="U90" i="4" s="1"/>
  <c r="V90" i="4" s="1"/>
  <c r="R89" i="4"/>
  <c r="S89" i="4" s="1"/>
  <c r="U89" i="4" s="1"/>
  <c r="V89" i="4" s="1"/>
  <c r="R88" i="4"/>
  <c r="S88" i="4" s="1"/>
  <c r="U88" i="4" s="1"/>
  <c r="V88" i="4" s="1"/>
  <c r="R87" i="4"/>
  <c r="S87" i="4" s="1"/>
  <c r="U87" i="4" s="1"/>
  <c r="V87" i="4" s="1"/>
  <c r="R86" i="4"/>
  <c r="S86" i="4" s="1"/>
  <c r="U86" i="4" s="1"/>
  <c r="V86" i="4" s="1"/>
  <c r="R85" i="4"/>
  <c r="S85" i="4" s="1"/>
  <c r="U85" i="4" s="1"/>
  <c r="V85" i="4" s="1"/>
  <c r="R84" i="4"/>
  <c r="S84" i="4" s="1"/>
  <c r="U84" i="4" s="1"/>
  <c r="V84" i="4" s="1"/>
  <c r="R83" i="4"/>
  <c r="S83" i="4" s="1"/>
  <c r="U83" i="4" s="1"/>
  <c r="V83" i="4" s="1"/>
  <c r="R82" i="4"/>
  <c r="S82" i="4" s="1"/>
  <c r="U82" i="4" s="1"/>
  <c r="V82" i="4" s="1"/>
  <c r="R81" i="4"/>
  <c r="S81" i="4" s="1"/>
  <c r="U81" i="4" s="1"/>
  <c r="V81" i="4" s="1"/>
  <c r="U80" i="4"/>
  <c r="V80" i="4" s="1"/>
  <c r="U79" i="4"/>
  <c r="V79" i="4" s="1"/>
  <c r="R79" i="4"/>
  <c r="S78" i="4"/>
  <c r="U78" i="4" s="1"/>
  <c r="U77" i="4"/>
  <c r="V77" i="4" s="1"/>
  <c r="U76" i="4"/>
  <c r="V76" i="4" s="1"/>
  <c r="U75" i="4"/>
  <c r="V75" i="4" s="1"/>
  <c r="R75" i="4"/>
  <c r="R74" i="4"/>
  <c r="S74" i="4" s="1"/>
  <c r="U74" i="4" s="1"/>
  <c r="V74" i="4" s="1"/>
  <c r="U73" i="4"/>
  <c r="V73" i="4" s="1"/>
  <c r="U72" i="4"/>
  <c r="V72" i="4" s="1"/>
  <c r="U71" i="4"/>
  <c r="V71" i="4" s="1"/>
  <c r="R71" i="4"/>
  <c r="R70" i="4"/>
  <c r="S70" i="4" s="1"/>
  <c r="U70" i="4" s="1"/>
  <c r="V70" i="4" s="1"/>
  <c r="R69" i="4"/>
  <c r="S69" i="4" s="1"/>
  <c r="U69" i="4" s="1"/>
  <c r="V69" i="4" s="1"/>
  <c r="R68" i="4"/>
  <c r="S68" i="4" s="1"/>
  <c r="U68" i="4" s="1"/>
  <c r="V68" i="4" s="1"/>
  <c r="R67" i="4"/>
  <c r="S67" i="4" s="1"/>
  <c r="U67" i="4" s="1"/>
  <c r="V67" i="4" s="1"/>
  <c r="R65" i="4"/>
  <c r="S65" i="4" s="1"/>
  <c r="U65" i="4" s="1"/>
  <c r="V65" i="4" s="1"/>
  <c r="R64" i="4"/>
  <c r="S64" i="4" s="1"/>
  <c r="U64" i="4" s="1"/>
  <c r="V64" i="4" s="1"/>
  <c r="R63" i="4"/>
  <c r="S63" i="4" s="1"/>
  <c r="U63" i="4" s="1"/>
  <c r="V63" i="4" s="1"/>
  <c r="R62" i="4"/>
  <c r="S62" i="4" s="1"/>
  <c r="U62" i="4" s="1"/>
  <c r="V62" i="4" s="1"/>
  <c r="R61" i="4"/>
  <c r="S61" i="4" s="1"/>
  <c r="U61" i="4" s="1"/>
  <c r="V61" i="4" s="1"/>
  <c r="R60" i="4"/>
  <c r="S60" i="4" s="1"/>
  <c r="U60" i="4" s="1"/>
  <c r="V60" i="4" s="1"/>
  <c r="R59" i="4"/>
  <c r="S59" i="4" s="1"/>
  <c r="U59" i="4" s="1"/>
  <c r="V59" i="4" s="1"/>
  <c r="R58" i="4"/>
  <c r="S58" i="4" s="1"/>
  <c r="U58" i="4" s="1"/>
  <c r="V58" i="4" s="1"/>
  <c r="R57" i="4"/>
  <c r="S57" i="4" s="1"/>
  <c r="U57" i="4" s="1"/>
  <c r="V57" i="4" s="1"/>
  <c r="R56" i="4"/>
  <c r="S56" i="4" s="1"/>
  <c r="U56" i="4" s="1"/>
  <c r="V56" i="4" s="1"/>
  <c r="R55" i="4"/>
  <c r="S55" i="4" s="1"/>
  <c r="U55" i="4" s="1"/>
  <c r="V55" i="4" s="1"/>
  <c r="R54" i="4"/>
  <c r="S54" i="4" s="1"/>
  <c r="U54" i="4" s="1"/>
  <c r="V54" i="4" s="1"/>
  <c r="R53" i="4"/>
  <c r="S53" i="4" s="1"/>
  <c r="U53" i="4" s="1"/>
  <c r="V53" i="4" s="1"/>
  <c r="R52" i="4"/>
  <c r="S52" i="4" s="1"/>
  <c r="U52" i="4" s="1"/>
  <c r="V52" i="4" s="1"/>
  <c r="R51" i="4"/>
  <c r="S51" i="4" s="1"/>
  <c r="U51" i="4" s="1"/>
  <c r="V51" i="4" s="1"/>
  <c r="R50" i="4"/>
  <c r="S50" i="4" s="1"/>
  <c r="U50" i="4" s="1"/>
  <c r="V50" i="4" s="1"/>
  <c r="R49" i="4"/>
  <c r="S49" i="4" s="1"/>
  <c r="U49" i="4" s="1"/>
  <c r="V49" i="4" s="1"/>
  <c r="R48" i="4"/>
  <c r="S48" i="4" s="1"/>
  <c r="U48" i="4" s="1"/>
  <c r="V48" i="4" s="1"/>
  <c r="R47" i="4"/>
  <c r="S47" i="4" s="1"/>
  <c r="U47" i="4" s="1"/>
  <c r="V47" i="4" s="1"/>
  <c r="R46" i="4"/>
  <c r="S46" i="4" s="1"/>
  <c r="U46" i="4" s="1"/>
  <c r="V46" i="4" s="1"/>
  <c r="R45" i="4"/>
  <c r="S45" i="4" s="1"/>
  <c r="U45" i="4" s="1"/>
  <c r="V45" i="4" s="1"/>
  <c r="R44" i="4"/>
  <c r="S44" i="4" s="1"/>
  <c r="U44" i="4" s="1"/>
  <c r="V44" i="4" s="1"/>
  <c r="R43" i="4"/>
  <c r="S43" i="4" s="1"/>
  <c r="U43" i="4" s="1"/>
  <c r="V43" i="4" s="1"/>
  <c r="R42" i="4"/>
  <c r="S42" i="4" s="1"/>
  <c r="U42" i="4" s="1"/>
  <c r="V42" i="4" s="1"/>
  <c r="R41" i="4"/>
  <c r="S41" i="4" s="1"/>
  <c r="U41" i="4" s="1"/>
  <c r="V41" i="4" s="1"/>
  <c r="R40" i="4"/>
  <c r="S40" i="4" s="1"/>
  <c r="U40" i="4" s="1"/>
  <c r="V40" i="4" s="1"/>
  <c r="R39" i="4"/>
  <c r="S39" i="4" s="1"/>
  <c r="U39" i="4" s="1"/>
  <c r="V39" i="4" s="1"/>
  <c r="R38" i="4"/>
  <c r="S38" i="4" s="1"/>
  <c r="U38" i="4" s="1"/>
  <c r="V38" i="4" s="1"/>
  <c r="R37" i="4"/>
  <c r="S37" i="4" s="1"/>
  <c r="U37" i="4" s="1"/>
  <c r="V37" i="4" s="1"/>
  <c r="R36" i="4"/>
  <c r="S36" i="4" s="1"/>
  <c r="U36" i="4" s="1"/>
  <c r="V36" i="4" s="1"/>
  <c r="V35" i="4"/>
  <c r="R35" i="4"/>
  <c r="S35" i="4" s="1"/>
  <c r="R34" i="4"/>
  <c r="S34" i="4" s="1"/>
  <c r="U34" i="4" s="1"/>
  <c r="V34" i="4" s="1"/>
  <c r="R33" i="4"/>
  <c r="S33" i="4" s="1"/>
  <c r="U33" i="4" s="1"/>
  <c r="V33" i="4" s="1"/>
  <c r="R32" i="4"/>
  <c r="S32" i="4" s="1"/>
  <c r="U32" i="4" s="1"/>
  <c r="V32" i="4" s="1"/>
  <c r="R31" i="4"/>
  <c r="S31" i="4" s="1"/>
  <c r="U31" i="4" s="1"/>
  <c r="V31" i="4" s="1"/>
  <c r="R30" i="4"/>
  <c r="S30" i="4" s="1"/>
  <c r="U30" i="4" s="1"/>
  <c r="V30" i="4" s="1"/>
  <c r="R29" i="4"/>
  <c r="S29" i="4" s="1"/>
  <c r="U29" i="4" s="1"/>
  <c r="V29" i="4" s="1"/>
  <c r="R28" i="4"/>
  <c r="S28" i="4" s="1"/>
  <c r="U28" i="4" s="1"/>
  <c r="V28" i="4" s="1"/>
  <c r="S27" i="4"/>
  <c r="U27" i="4" s="1"/>
  <c r="V27" i="4" s="1"/>
  <c r="S26" i="4"/>
  <c r="U26" i="4" s="1"/>
  <c r="V26" i="4" s="1"/>
  <c r="R25" i="4"/>
  <c r="S25" i="4" s="1"/>
  <c r="U25" i="4" s="1"/>
  <c r="V25" i="4" s="1"/>
  <c r="R24" i="4"/>
  <c r="S24" i="4" s="1"/>
  <c r="U24" i="4" s="1"/>
  <c r="V24" i="4" s="1"/>
  <c r="R23" i="4"/>
  <c r="S23" i="4" s="1"/>
  <c r="U23" i="4" s="1"/>
  <c r="V23" i="4" s="1"/>
  <c r="R22" i="4"/>
  <c r="S22" i="4" s="1"/>
  <c r="U22" i="4" s="1"/>
  <c r="V22" i="4" s="1"/>
  <c r="R21" i="4"/>
  <c r="S21" i="4" s="1"/>
  <c r="U21" i="4" s="1"/>
  <c r="V21" i="4" s="1"/>
  <c r="R20" i="4"/>
  <c r="S20" i="4" s="1"/>
  <c r="U20" i="4" s="1"/>
  <c r="V20" i="4" s="1"/>
  <c r="R19" i="4"/>
  <c r="S19" i="4" s="1"/>
  <c r="U19" i="4" s="1"/>
  <c r="V19" i="4" s="1"/>
  <c r="R18" i="4"/>
  <c r="S18" i="4" s="1"/>
  <c r="U18" i="4" s="1"/>
  <c r="V18" i="4" s="1"/>
  <c r="R17" i="4"/>
  <c r="S17" i="4" s="1"/>
  <c r="U17" i="4" s="1"/>
  <c r="V17" i="4" s="1"/>
  <c r="R16" i="4"/>
  <c r="S16" i="4" s="1"/>
  <c r="U16" i="4" s="1"/>
  <c r="V16" i="4" s="1"/>
  <c r="R15" i="4"/>
  <c r="S15" i="4" s="1"/>
  <c r="U15" i="4" s="1"/>
  <c r="V15" i="4" s="1"/>
  <c r="R14" i="4"/>
  <c r="S14" i="4" s="1"/>
  <c r="U14" i="4" s="1"/>
  <c r="V14" i="4" s="1"/>
  <c r="V13" i="4"/>
  <c r="S13" i="4"/>
  <c r="V12" i="4"/>
  <c r="S12" i="4"/>
  <c r="R11" i="4"/>
  <c r="S11" i="4" s="1"/>
  <c r="U11" i="4" s="1"/>
  <c r="V11" i="4" s="1"/>
  <c r="R10" i="4"/>
  <c r="S10" i="4" s="1"/>
  <c r="U10" i="4" s="1"/>
  <c r="V10" i="4" s="1"/>
  <c r="R9" i="4"/>
  <c r="S9" i="4" s="1"/>
  <c r="U9" i="4" s="1"/>
  <c r="V9" i="4" s="1"/>
  <c r="R8" i="4"/>
  <c r="S8" i="4" s="1"/>
  <c r="U8" i="4" s="1"/>
  <c r="V8" i="4" s="1"/>
  <c r="R7" i="4"/>
  <c r="S7" i="4" s="1"/>
  <c r="U7" i="4" s="1"/>
  <c r="V7" i="4" s="1"/>
  <c r="R6" i="4"/>
  <c r="S6" i="4" s="1"/>
  <c r="U6" i="4" s="1"/>
  <c r="V6" i="4" s="1"/>
  <c r="R5" i="4"/>
  <c r="S5" i="4" s="1"/>
  <c r="U5" i="4" s="1"/>
  <c r="V5" i="4" s="1"/>
  <c r="R4" i="4"/>
  <c r="S4" i="4" s="1"/>
  <c r="U4" i="4" s="1"/>
  <c r="V4" i="4" s="1"/>
  <c r="R3" i="4"/>
  <c r="S3" i="4" s="1"/>
  <c r="U3" i="4" s="1"/>
  <c r="V3" i="4" s="1"/>
  <c r="R2" i="4"/>
  <c r="S2" i="4" s="1"/>
  <c r="U2" i="4" s="1"/>
  <c r="V2" i="4" s="1"/>
  <c r="W79" i="4" l="1"/>
  <c r="W14" i="4"/>
  <c r="W47" i="4"/>
  <c r="W49" i="4"/>
  <c r="W91" i="4"/>
  <c r="W2" i="4"/>
  <c r="W24" i="4"/>
  <c r="W71" i="4"/>
  <c r="W31" i="4"/>
  <c r="W17" i="4"/>
  <c r="W56" i="4"/>
  <c r="W85" i="4"/>
  <c r="W27" i="4"/>
  <c r="W66" i="4"/>
  <c r="W20" i="4"/>
  <c r="W43" i="4"/>
  <c r="W59" i="4"/>
  <c r="W88" i="4"/>
  <c r="W7" i="4"/>
  <c r="W36" i="4"/>
  <c r="W75" i="4"/>
  <c r="W81" i="4"/>
  <c r="W107" i="4" l="1"/>
</calcChain>
</file>

<file path=xl/comments1.xml><?xml version="1.0" encoding="utf-8"?>
<comments xmlns="http://schemas.openxmlformats.org/spreadsheetml/2006/main">
  <authors>
    <author>ansan</author>
  </authors>
  <commentList>
    <comment ref="L1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기증
</t>
        </r>
      </text>
    </comment>
    <comment ref="L13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L35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L73" authorId="0">
      <text>
        <r>
          <rPr>
            <b/>
            <sz val="9"/>
            <color indexed="81"/>
            <rFont val="돋움"/>
            <family val="3"/>
            <charset val="129"/>
          </rPr>
          <t>학회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셋트
학회지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논문지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영문지
구독리스트외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추계학술논문집을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발행함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M90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상품문화디자인학연구로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간행물명변경
</t>
        </r>
      </text>
    </comment>
  </commentList>
</comments>
</file>

<file path=xl/comments2.xml><?xml version="1.0" encoding="utf-8"?>
<comments xmlns="http://schemas.openxmlformats.org/spreadsheetml/2006/main">
  <authors>
    <author>ansan</author>
  </authors>
  <commentList>
    <comment ref="V1" authorId="0">
      <text>
        <r>
          <rPr>
            <b/>
            <sz val="9"/>
            <color indexed="81"/>
            <rFont val="돋움"/>
            <family val="3"/>
            <charset val="129"/>
          </rPr>
          <t>견적금액, 견적금액(최종)으로 두개 열을 동일하게 삽입놓고
후순위부터 0 값을 주면서 삭제해 나감/ 단일종이 예산배정액을 넘어가면 큰 단일종 하나를 사려면 전체를 포기해야하니, 큰금액을 포기하고 싼 가격의 저널을 구독한다</t>
        </r>
      </text>
    </comment>
    <comment ref="L1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기증
</t>
        </r>
      </text>
    </comment>
    <comment ref="L13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L35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L73" authorId="0">
      <text>
        <r>
          <rPr>
            <b/>
            <sz val="9"/>
            <color indexed="81"/>
            <rFont val="돋움"/>
            <family val="3"/>
            <charset val="129"/>
          </rPr>
          <t>학회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셋트
학회지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논문지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영문지
구독리스트외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추계학술논문집을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발행함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M90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상품문화디자인학연구로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간행물명변경
</t>
        </r>
      </text>
    </comment>
  </commentList>
</comments>
</file>

<file path=xl/comments3.xml><?xml version="1.0" encoding="utf-8"?>
<comments xmlns="http://schemas.openxmlformats.org/spreadsheetml/2006/main">
  <authors>
    <author>ansan</author>
  </authors>
  <commentList>
    <comment ref="K2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기증
</t>
        </r>
      </text>
    </comment>
    <comment ref="K22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K37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K60" authorId="0">
      <text>
        <r>
          <rPr>
            <b/>
            <sz val="9"/>
            <color indexed="81"/>
            <rFont val="돋움"/>
            <family val="3"/>
            <charset val="129"/>
          </rPr>
          <t>학회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셋트
학회지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논문지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영문지
구독리스트외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추계학술논문집을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발행함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L73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상품문화디자인학연구로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간행물명변경
</t>
        </r>
      </text>
    </comment>
  </commentList>
</comments>
</file>

<file path=xl/comments4.xml><?xml version="1.0" encoding="utf-8"?>
<comments xmlns="http://schemas.openxmlformats.org/spreadsheetml/2006/main">
  <authors>
    <author>ansan</author>
  </authors>
  <commentList>
    <comment ref="K2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기증
</t>
        </r>
      </text>
    </comment>
    <comment ref="K22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K37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K60" authorId="0">
      <text>
        <r>
          <rPr>
            <b/>
            <sz val="9"/>
            <color indexed="81"/>
            <rFont val="돋움"/>
            <family val="3"/>
            <charset val="129"/>
          </rPr>
          <t>학회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셋트
학회지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논문지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영문지
구독리스트외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추계학술논문집을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발행함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L73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상품문화디자인학연구로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간행물명변경
</t>
        </r>
      </text>
    </comment>
  </commentList>
</comments>
</file>

<file path=xl/comments5.xml><?xml version="1.0" encoding="utf-8"?>
<comments xmlns="http://schemas.openxmlformats.org/spreadsheetml/2006/main">
  <authors>
    <author>ansan</author>
  </authors>
  <commentList>
    <comment ref="K12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기증
</t>
        </r>
      </text>
    </comment>
    <comment ref="K13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K33" authorId="0">
      <text>
        <r>
          <rPr>
            <b/>
            <sz val="9"/>
            <color indexed="81"/>
            <rFont val="돋움"/>
            <family val="3"/>
            <charset val="129"/>
          </rPr>
          <t>기증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직배
</t>
        </r>
      </text>
    </comment>
    <comment ref="K61" authorId="0">
      <text>
        <r>
          <rPr>
            <b/>
            <sz val="9"/>
            <color indexed="81"/>
            <rFont val="돋움"/>
            <family val="3"/>
            <charset val="129"/>
          </rPr>
          <t>학회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셋트
학회지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논문지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영문지
구독리스트외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추계학술논문집을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발행함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L76" authorId="0">
      <text>
        <r>
          <rPr>
            <b/>
            <sz val="9"/>
            <color indexed="81"/>
            <rFont val="Tahoma"/>
            <family val="2"/>
          </rPr>
          <t>2016</t>
        </r>
        <r>
          <rPr>
            <b/>
            <sz val="9"/>
            <color indexed="81"/>
            <rFont val="돋움"/>
            <family val="3"/>
            <charset val="129"/>
          </rPr>
          <t>년말에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상품문화디자인학연구로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간행물명변경
</t>
        </r>
      </text>
    </comment>
  </commentList>
</comments>
</file>

<file path=xl/sharedStrings.xml><?xml version="1.0" encoding="utf-8"?>
<sst xmlns="http://schemas.openxmlformats.org/spreadsheetml/2006/main" count="4509" uniqueCount="812">
  <si>
    <t>번호</t>
  </si>
  <si>
    <t>국내국외</t>
  </si>
  <si>
    <t>계정구분</t>
  </si>
  <si>
    <t>구독구분2</t>
  </si>
  <si>
    <t>학과번호</t>
    <phoneticPr fontId="4" type="noConversion"/>
  </si>
  <si>
    <t>신청자2</t>
    <phoneticPr fontId="4" type="noConversion"/>
  </si>
  <si>
    <t>간행물명</t>
  </si>
  <si>
    <t>출판사</t>
  </si>
  <si>
    <t>ISSN</t>
  </si>
  <si>
    <t>간기</t>
  </si>
  <si>
    <t>총수량</t>
  </si>
  <si>
    <t>구독금액</t>
  </si>
  <si>
    <t>H/C</t>
  </si>
  <si>
    <t>견적(H/C포함)</t>
  </si>
  <si>
    <t>종수</t>
    <phoneticPr fontId="4" type="noConversion"/>
  </si>
  <si>
    <t>견적금액</t>
  </si>
  <si>
    <t>견적금액(최종)</t>
    <phoneticPr fontId="4" type="noConversion"/>
  </si>
  <si>
    <t>국외</t>
    <phoneticPr fontId="4" type="noConversion"/>
  </si>
  <si>
    <t>도서구입비</t>
    <phoneticPr fontId="4" type="noConversion"/>
  </si>
  <si>
    <t>학과학술지</t>
  </si>
  <si>
    <t>(1)간호</t>
    <phoneticPr fontId="4" type="noConversion"/>
  </si>
  <si>
    <t>간호학과</t>
    <phoneticPr fontId="4" type="noConversion"/>
  </si>
  <si>
    <t>기존</t>
  </si>
  <si>
    <t>구독</t>
    <phoneticPr fontId="4" type="noConversion"/>
  </si>
  <si>
    <t>Journal of pediatric nursing</t>
    <phoneticPr fontId="4" type="noConversion"/>
  </si>
  <si>
    <t xml:space="preserve">Elsevier Science </t>
    <phoneticPr fontId="4" type="noConversion"/>
  </si>
  <si>
    <t xml:space="preserve">0882-5963 </t>
    <phoneticPr fontId="4" type="noConversion"/>
  </si>
  <si>
    <t>격월간</t>
    <phoneticPr fontId="4" type="noConversion"/>
  </si>
  <si>
    <t>Journal of nursing administration</t>
    <phoneticPr fontId="4" type="noConversion"/>
  </si>
  <si>
    <t xml:space="preserve">Lippincott Williams &amp; Wilkins </t>
    <phoneticPr fontId="4" type="noConversion"/>
  </si>
  <si>
    <t xml:space="preserve">0002-0443 </t>
    <phoneticPr fontId="4" type="noConversion"/>
  </si>
  <si>
    <t>월11회</t>
    <phoneticPr fontId="4" type="noConversion"/>
  </si>
  <si>
    <t>국내</t>
    <phoneticPr fontId="4" type="noConversion"/>
  </si>
  <si>
    <t>도서구입비</t>
    <phoneticPr fontId="4" type="noConversion"/>
  </si>
  <si>
    <t>(1)간호</t>
    <phoneticPr fontId="4" type="noConversion"/>
  </si>
  <si>
    <t>간호학과</t>
    <phoneticPr fontId="4" type="noConversion"/>
  </si>
  <si>
    <t>구독</t>
    <phoneticPr fontId="4" type="noConversion"/>
  </si>
  <si>
    <t>간호행정학회지</t>
    <phoneticPr fontId="4" type="noConversion"/>
  </si>
  <si>
    <t>대한간호학회-&gt;한국간호행정학회지</t>
    <phoneticPr fontId="4" type="noConversion"/>
  </si>
  <si>
    <t>1225-9330</t>
    <phoneticPr fontId="4" type="noConversion"/>
  </si>
  <si>
    <t>연5회</t>
    <phoneticPr fontId="4" type="noConversion"/>
  </si>
  <si>
    <t>국내</t>
    <phoneticPr fontId="4" type="noConversion"/>
  </si>
  <si>
    <t>도서구입비</t>
    <phoneticPr fontId="4" type="noConversion"/>
  </si>
  <si>
    <t>(1)간호</t>
    <phoneticPr fontId="4" type="noConversion"/>
  </si>
  <si>
    <t>간호학과</t>
    <phoneticPr fontId="4" type="noConversion"/>
  </si>
  <si>
    <t>신규</t>
    <phoneticPr fontId="4" type="noConversion"/>
  </si>
  <si>
    <t>구독</t>
    <phoneticPr fontId="4" type="noConversion"/>
  </si>
  <si>
    <t>한국간호과학회지(Journal of Korean Academy of Nursing)</t>
    <phoneticPr fontId="4" type="noConversion"/>
  </si>
  <si>
    <t>한국간호과학회</t>
    <phoneticPr fontId="4" type="noConversion"/>
  </si>
  <si>
    <t>2005-3673</t>
    <phoneticPr fontId="4" type="noConversion"/>
  </si>
  <si>
    <t>연6회</t>
    <phoneticPr fontId="4" type="noConversion"/>
  </si>
  <si>
    <t>기존</t>
    <phoneticPr fontId="4" type="noConversion"/>
  </si>
  <si>
    <t>구독</t>
    <phoneticPr fontId="4" type="noConversion"/>
  </si>
  <si>
    <t>한국간호교육학회지</t>
    <phoneticPr fontId="4" type="noConversion"/>
  </si>
  <si>
    <t>한국간호교육학회</t>
    <phoneticPr fontId="4" type="noConversion"/>
  </si>
  <si>
    <t xml:space="preserve">1225-9578 </t>
    <phoneticPr fontId="4" type="noConversion"/>
  </si>
  <si>
    <t>연4회</t>
    <phoneticPr fontId="4" type="noConversion"/>
  </si>
  <si>
    <t>국내</t>
    <phoneticPr fontId="4" type="noConversion"/>
  </si>
  <si>
    <t>도서구입비</t>
    <phoneticPr fontId="4" type="noConversion"/>
  </si>
  <si>
    <t>(2)임상병리</t>
    <phoneticPr fontId="4" type="noConversion"/>
  </si>
  <si>
    <t>임상병리과</t>
  </si>
  <si>
    <t>기존</t>
    <phoneticPr fontId="4" type="noConversion"/>
  </si>
  <si>
    <t>대한진단검사의학회지 (Annals of Laboratory Medicine)</t>
    <phoneticPr fontId="4" type="noConversion"/>
  </si>
  <si>
    <t>대한진단검사의학회</t>
    <phoneticPr fontId="4" type="noConversion"/>
  </si>
  <si>
    <t>2234-3806</t>
    <phoneticPr fontId="4" type="noConversion"/>
  </si>
  <si>
    <t>연6회</t>
    <phoneticPr fontId="4" type="noConversion"/>
  </si>
  <si>
    <t>국외</t>
    <phoneticPr fontId="4" type="noConversion"/>
  </si>
  <si>
    <t>구독</t>
    <phoneticPr fontId="4" type="noConversion"/>
  </si>
  <si>
    <t>임상병리(Japanese Journal of clinical pathology)</t>
    <phoneticPr fontId="4" type="noConversion"/>
  </si>
  <si>
    <t>임상병리간행회(일본)</t>
    <phoneticPr fontId="4" type="noConversion"/>
  </si>
  <si>
    <t>(1345-9236)
0047-1860</t>
    <phoneticPr fontId="4" type="noConversion"/>
  </si>
  <si>
    <t>월간</t>
    <phoneticPr fontId="4" type="noConversion"/>
  </si>
  <si>
    <t>국내</t>
    <phoneticPr fontId="4" type="noConversion"/>
  </si>
  <si>
    <t>도서구입비</t>
    <phoneticPr fontId="4" type="noConversion"/>
  </si>
  <si>
    <t>(2)임상병리</t>
    <phoneticPr fontId="4" type="noConversion"/>
  </si>
  <si>
    <t>기존</t>
    <phoneticPr fontId="4" type="noConversion"/>
  </si>
  <si>
    <t>구독</t>
    <phoneticPr fontId="4" type="noConversion"/>
  </si>
  <si>
    <t>대한임상미생물학회지 (The Annals of clinical microbiology)</t>
    <phoneticPr fontId="4" type="noConversion"/>
  </si>
  <si>
    <t>대한임상미생물학회</t>
    <phoneticPr fontId="4" type="noConversion"/>
  </si>
  <si>
    <t>2288-0585</t>
    <phoneticPr fontId="4" type="noConversion"/>
  </si>
  <si>
    <t>연4회</t>
    <phoneticPr fontId="4" type="noConversion"/>
  </si>
  <si>
    <t>국내</t>
    <phoneticPr fontId="4" type="noConversion"/>
  </si>
  <si>
    <t>도서구입비</t>
    <phoneticPr fontId="4" type="noConversion"/>
  </si>
  <si>
    <t>(2)임상병리</t>
    <phoneticPr fontId="4" type="noConversion"/>
  </si>
  <si>
    <t>기존</t>
    <phoneticPr fontId="4" type="noConversion"/>
  </si>
  <si>
    <t>구독</t>
    <phoneticPr fontId="4" type="noConversion"/>
  </si>
  <si>
    <t>의료관련감염관리( Korean Journal of healthcare-Associated infection Control and Prevention)</t>
    <phoneticPr fontId="4" type="noConversion"/>
  </si>
  <si>
    <t>대한의료관련감염관리학회
(대한병원감염관리학회)</t>
    <phoneticPr fontId="4" type="noConversion"/>
  </si>
  <si>
    <t>2508-5999
(1226-2382)</t>
    <phoneticPr fontId="4" type="noConversion"/>
  </si>
  <si>
    <t>연2회</t>
    <phoneticPr fontId="4" type="noConversion"/>
  </si>
  <si>
    <t>국외</t>
    <phoneticPr fontId="4" type="noConversion"/>
  </si>
  <si>
    <t>Annals of clinical and laboratory science</t>
    <phoneticPr fontId="4" type="noConversion"/>
  </si>
  <si>
    <t>Institute for Clinical Science</t>
    <phoneticPr fontId="4" type="noConversion"/>
  </si>
  <si>
    <t>0091-7370</t>
  </si>
  <si>
    <t>격월간</t>
  </si>
  <si>
    <t>국내</t>
    <phoneticPr fontId="4" type="noConversion"/>
  </si>
  <si>
    <t>도서구입비</t>
    <phoneticPr fontId="4" type="noConversion"/>
  </si>
  <si>
    <t>(2)임상병리</t>
    <phoneticPr fontId="4" type="noConversion"/>
  </si>
  <si>
    <t>기존</t>
    <phoneticPr fontId="4" type="noConversion"/>
  </si>
  <si>
    <t>구독
(기증)</t>
    <phoneticPr fontId="4" type="noConversion"/>
  </si>
  <si>
    <t xml:space="preserve">임상검사와 정도관리 (Journal of Laboratory Medicine and Quality Assurance) </t>
    <phoneticPr fontId="4" type="noConversion"/>
  </si>
  <si>
    <t>대한임상검사정도관리학회</t>
    <phoneticPr fontId="4" type="noConversion"/>
  </si>
  <si>
    <t>(1225-097x)
2384-2458</t>
    <phoneticPr fontId="4" type="noConversion"/>
  </si>
  <si>
    <t>연4회</t>
    <phoneticPr fontId="4" type="noConversion"/>
  </si>
  <si>
    <t>(2)임상병리</t>
    <phoneticPr fontId="4" type="noConversion"/>
  </si>
  <si>
    <t>구독
(기증)</t>
    <phoneticPr fontId="4" type="noConversion"/>
  </si>
  <si>
    <t>Blood research</t>
    <phoneticPr fontId="4" type="noConversion"/>
  </si>
  <si>
    <t>대학혈액학회</t>
    <phoneticPr fontId="4" type="noConversion"/>
  </si>
  <si>
    <t>2287-979x</t>
  </si>
  <si>
    <t>연4회</t>
  </si>
  <si>
    <t>(3)방사선</t>
    <phoneticPr fontId="4" type="noConversion"/>
  </si>
  <si>
    <t>방사선과</t>
  </si>
  <si>
    <t>방사선기술과학
(KSRS)</t>
    <phoneticPr fontId="4" type="noConversion"/>
  </si>
  <si>
    <t>대한방사선과학회</t>
    <phoneticPr fontId="4" type="noConversion"/>
  </si>
  <si>
    <t>(1226-2854)
2288-3509</t>
    <phoneticPr fontId="4" type="noConversion"/>
  </si>
  <si>
    <t>한국콘텐츠학회논문지</t>
    <phoneticPr fontId="4" type="noConversion"/>
  </si>
  <si>
    <t>한국콘텐츠학회</t>
    <phoneticPr fontId="4" type="noConversion"/>
  </si>
  <si>
    <t>1598-4877</t>
    <phoneticPr fontId="4" type="noConversion"/>
  </si>
  <si>
    <t>월간</t>
    <phoneticPr fontId="4" type="noConversion"/>
  </si>
  <si>
    <t>(3)방사선</t>
    <phoneticPr fontId="4" type="noConversion"/>
  </si>
  <si>
    <t>신규</t>
    <phoneticPr fontId="4" type="noConversion"/>
  </si>
  <si>
    <t>ISOC(영문)</t>
    <phoneticPr fontId="4" type="noConversion"/>
  </si>
  <si>
    <t>한국콘텐츠학회</t>
    <phoneticPr fontId="4" type="noConversion"/>
  </si>
  <si>
    <t>1598-4877</t>
    <phoneticPr fontId="4" type="noConversion"/>
  </si>
  <si>
    <t>계간</t>
    <phoneticPr fontId="4" type="noConversion"/>
  </si>
  <si>
    <t>(4)물리치료</t>
    <phoneticPr fontId="4" type="noConversion"/>
  </si>
  <si>
    <t>물리치료과</t>
  </si>
  <si>
    <t>한국전문물리치료학회지</t>
    <phoneticPr fontId="4" type="noConversion"/>
  </si>
  <si>
    <t>한국전문물리치료학회</t>
    <phoneticPr fontId="4" type="noConversion"/>
  </si>
  <si>
    <t>1225-8962</t>
    <phoneticPr fontId="4" type="noConversion"/>
  </si>
  <si>
    <t>Physical Therapy</t>
  </si>
  <si>
    <t>Am Physical Therapy Assn</t>
    <phoneticPr fontId="4" type="noConversion"/>
  </si>
  <si>
    <t>0031-9023</t>
  </si>
  <si>
    <t>월간</t>
  </si>
  <si>
    <t>Journal of Neurologic Physical therapy</t>
  </si>
  <si>
    <t>Lippincott Williams &amp; Wilkins</t>
    <phoneticPr fontId="4" type="noConversion"/>
  </si>
  <si>
    <t>1557-0576</t>
  </si>
  <si>
    <t>계간</t>
  </si>
  <si>
    <t>(5)뷰티아트</t>
    <phoneticPr fontId="4" type="noConversion"/>
  </si>
  <si>
    <t>뷰티아트과</t>
  </si>
  <si>
    <t>한국메이크업디자인학회지</t>
    <phoneticPr fontId="4" type="noConversion"/>
  </si>
  <si>
    <t>한국메이크업디자인학회</t>
  </si>
  <si>
    <t>1738-8511</t>
  </si>
  <si>
    <t>연2회</t>
  </si>
  <si>
    <t>한국인체예술학회지</t>
    <phoneticPr fontId="4" type="noConversion"/>
  </si>
  <si>
    <t>한국인체예술학회</t>
    <phoneticPr fontId="4" type="noConversion"/>
  </si>
  <si>
    <t>1229-6775</t>
    <phoneticPr fontId="4" type="noConversion"/>
  </si>
  <si>
    <t>한국미용학회지</t>
    <phoneticPr fontId="4" type="noConversion"/>
  </si>
  <si>
    <t>한국미용학회</t>
    <phoneticPr fontId="4" type="noConversion"/>
  </si>
  <si>
    <t>1229-4349</t>
    <phoneticPr fontId="4" type="noConversion"/>
  </si>
  <si>
    <t>한국패션디자인학회지</t>
    <phoneticPr fontId="4" type="noConversion"/>
  </si>
  <si>
    <t>한국패션디자인학회</t>
    <phoneticPr fontId="4" type="noConversion"/>
  </si>
  <si>
    <t>1598-3749</t>
    <phoneticPr fontId="4" type="noConversion"/>
  </si>
  <si>
    <t>(6)의료정보</t>
    <phoneticPr fontId="4" type="noConversion"/>
  </si>
  <si>
    <t>의료정보과</t>
  </si>
  <si>
    <t>대한의료정보학회지 HIR(Healthcare Informatics Research)</t>
    <phoneticPr fontId="4" type="noConversion"/>
  </si>
  <si>
    <t>대한의료정보학회</t>
  </si>
  <si>
    <t>2093-3681</t>
  </si>
  <si>
    <t>보건행정학회지</t>
    <phoneticPr fontId="4" type="noConversion"/>
  </si>
  <si>
    <t>한국보건행정학회</t>
  </si>
  <si>
    <t>1225-4266</t>
  </si>
  <si>
    <t>의료정보</t>
    <phoneticPr fontId="4" type="noConversion"/>
  </si>
  <si>
    <t>한국건강정보센터</t>
    <phoneticPr fontId="4" type="noConversion"/>
  </si>
  <si>
    <t>격주간</t>
    <phoneticPr fontId="4" type="noConversion"/>
  </si>
  <si>
    <t>(7)식품영양</t>
    <phoneticPr fontId="4" type="noConversion"/>
  </si>
  <si>
    <t>식품영양과</t>
  </si>
  <si>
    <t>대한민국 유일 식품산업 종합지 FOOD 식품저널</t>
  </si>
  <si>
    <t>㈜식품저널</t>
  </si>
  <si>
    <t>영양일본(일본영양사회잡지)</t>
    <phoneticPr fontId="4" type="noConversion"/>
  </si>
  <si>
    <t>일본영양사협회</t>
  </si>
  <si>
    <t>2187-4476</t>
    <phoneticPr fontId="4" type="noConversion"/>
  </si>
  <si>
    <t>월간</t>
    <phoneticPr fontId="4" type="noConversion"/>
  </si>
  <si>
    <t>Appetite</t>
    <phoneticPr fontId="4" type="noConversion"/>
  </si>
  <si>
    <t>0195-6663</t>
    <phoneticPr fontId="4" type="noConversion"/>
  </si>
  <si>
    <t>Food Quality and Preference</t>
    <phoneticPr fontId="4" type="noConversion"/>
  </si>
  <si>
    <t>0950-3293</t>
    <phoneticPr fontId="4" type="noConversion"/>
  </si>
  <si>
    <t>연8회</t>
    <phoneticPr fontId="4" type="noConversion"/>
  </si>
  <si>
    <t>국외</t>
  </si>
  <si>
    <t>(8)영유아</t>
    <phoneticPr fontId="4" type="noConversion"/>
  </si>
  <si>
    <t>영유아학부</t>
    <phoneticPr fontId="4" type="noConversion"/>
  </si>
  <si>
    <t>Young Children</t>
  </si>
  <si>
    <t>Nat'l Association for the Education of Young Children</t>
  </si>
  <si>
    <t>1538-6619</t>
  </si>
  <si>
    <t>Educational Leadership</t>
  </si>
  <si>
    <t>Association for Supervision &amp; Curriculum Development</t>
  </si>
  <si>
    <t>0013-1784</t>
  </si>
  <si>
    <t>연8회</t>
  </si>
  <si>
    <t>Early Childhood research Quarterly</t>
  </si>
  <si>
    <t>Elsevier Science</t>
  </si>
  <si>
    <t>0885-2006</t>
  </si>
  <si>
    <t>국내</t>
  </si>
  <si>
    <t>평생교육학연구</t>
  </si>
  <si>
    <t>한국평생교육학회</t>
  </si>
  <si>
    <t>1598-785X</t>
  </si>
  <si>
    <t>구독
(기증)</t>
    <phoneticPr fontId="4" type="noConversion"/>
  </si>
  <si>
    <t>평생학습사회</t>
    <phoneticPr fontId="4" type="noConversion"/>
  </si>
  <si>
    <t>한국방송통신대학교 원격교육연구소</t>
  </si>
  <si>
    <t>1738-0057</t>
  </si>
  <si>
    <t>(9)사회복지</t>
    <phoneticPr fontId="4" type="noConversion"/>
  </si>
  <si>
    <t>사회복지과</t>
  </si>
  <si>
    <t>사례관리연구</t>
  </si>
  <si>
    <t>한국사례관리학회</t>
  </si>
  <si>
    <t>2093-7873</t>
  </si>
  <si>
    <t>연1회</t>
  </si>
  <si>
    <t>보건복지포럼</t>
  </si>
  <si>
    <t>한국보건사회연구원</t>
  </si>
  <si>
    <t>1226-3648</t>
  </si>
  <si>
    <t>연12회</t>
  </si>
  <si>
    <t>보건사회연구 (보건복지포럼 부록)</t>
    <phoneticPr fontId="4" type="noConversion"/>
  </si>
  <si>
    <t>1226-072X</t>
    <phoneticPr fontId="4" type="noConversion"/>
  </si>
  <si>
    <t>상담학 연구</t>
    <phoneticPr fontId="4" type="noConversion"/>
  </si>
  <si>
    <t>한국상담학회</t>
    <phoneticPr fontId="4" type="noConversion"/>
  </si>
  <si>
    <t>1598-2068</t>
    <phoneticPr fontId="4" type="noConversion"/>
  </si>
  <si>
    <t>상담 및 심리치료</t>
    <phoneticPr fontId="4" type="noConversion"/>
  </si>
  <si>
    <t>한국상담심리학회</t>
    <phoneticPr fontId="4" type="noConversion"/>
  </si>
  <si>
    <t>1229-0688</t>
    <phoneticPr fontId="4" type="noConversion"/>
  </si>
  <si>
    <t>한국보육지원학회지</t>
    <phoneticPr fontId="4" type="noConversion"/>
  </si>
  <si>
    <t>한국보육지원학회</t>
  </si>
  <si>
    <t>1738-9496</t>
  </si>
  <si>
    <t>연6회</t>
  </si>
  <si>
    <r>
      <t>Social Work</t>
    </r>
    <r>
      <rPr>
        <b/>
        <sz val="10"/>
        <color indexed="8"/>
        <rFont val="Trebuchet MS"/>
        <family val="2"/>
      </rPr>
      <t/>
    </r>
  </si>
  <si>
    <t>NASW Press</t>
  </si>
  <si>
    <t>0037-8046</t>
  </si>
  <si>
    <t>(10)국제비서</t>
    <phoneticPr fontId="4" type="noConversion"/>
  </si>
  <si>
    <t>국제비서사무과</t>
    <phoneticPr fontId="4" type="noConversion"/>
  </si>
  <si>
    <t>office pro</t>
  </si>
  <si>
    <t>IAAP</t>
    <phoneticPr fontId="4" type="noConversion"/>
  </si>
  <si>
    <t>1096-5807</t>
  </si>
  <si>
    <t>연7회</t>
    <phoneticPr fontId="4" type="noConversion"/>
  </si>
  <si>
    <t>평생교육 HRD 연구</t>
  </si>
  <si>
    <t>한국평생교육HRD연구소</t>
  </si>
  <si>
    <t>1738-9224</t>
  </si>
  <si>
    <t>(10)국제비서</t>
    <phoneticPr fontId="4" type="noConversion"/>
  </si>
  <si>
    <t>국제비서사무과</t>
    <phoneticPr fontId="4" type="noConversion"/>
  </si>
  <si>
    <t>기업경영연구</t>
  </si>
  <si>
    <t>한국기업경영학회</t>
  </si>
  <si>
    <t>1229-957x</t>
  </si>
  <si>
    <t>취업진로연구</t>
  </si>
  <si>
    <t>한국취업진로학회</t>
  </si>
  <si>
    <t>2234-1412</t>
  </si>
  <si>
    <t>연4회</t>
    <phoneticPr fontId="4" type="noConversion"/>
  </si>
  <si>
    <t>(11)관광영어</t>
    <phoneticPr fontId="4" type="noConversion"/>
  </si>
  <si>
    <t>관광영어과</t>
  </si>
  <si>
    <t>amerasia journal</t>
  </si>
  <si>
    <t>UCLA</t>
  </si>
  <si>
    <t>0044-7471</t>
  </si>
  <si>
    <t>연3회</t>
  </si>
  <si>
    <t>Modern Fiction Studies</t>
  </si>
  <si>
    <t>Johns Hopkins University Press</t>
  </si>
  <si>
    <t>0026-7724</t>
  </si>
  <si>
    <t>(12)관광중국어</t>
    <phoneticPr fontId="4" type="noConversion"/>
  </si>
  <si>
    <t>관광중국어과</t>
  </si>
  <si>
    <t>한어학습</t>
    <phoneticPr fontId="4" type="noConversion"/>
  </si>
  <si>
    <t>1003-7365</t>
    <phoneticPr fontId="4" type="noConversion"/>
  </si>
  <si>
    <t>考古學報((고고학보)</t>
    <phoneticPr fontId="4" type="noConversion"/>
  </si>
  <si>
    <t>中國社會科學院考古硏究所</t>
  </si>
  <si>
    <t>0453-2902</t>
  </si>
  <si>
    <t>考古與文物
(고고여문물)</t>
    <phoneticPr fontId="4" type="noConversion"/>
  </si>
  <si>
    <t>陜西省考古硏究院</t>
  </si>
  <si>
    <t>1000-7830</t>
  </si>
  <si>
    <t xml:space="preserve">변강고고연구 </t>
    <phoneticPr fontId="4" type="noConversion"/>
  </si>
  <si>
    <t>길림대학변강고고연구</t>
  </si>
  <si>
    <t>語文敎學與硏究
(어문교학여연구)</t>
    <phoneticPr fontId="4" type="noConversion"/>
  </si>
  <si>
    <t>華中師範大學</t>
    <phoneticPr fontId="4" type="noConversion"/>
  </si>
  <si>
    <t>1004-0498</t>
    <phoneticPr fontId="4" type="noConversion"/>
  </si>
  <si>
    <t>中國語文
(중국어문)</t>
    <phoneticPr fontId="4" type="noConversion"/>
  </si>
  <si>
    <t>동방서점(東方書店)</t>
  </si>
  <si>
    <t>0578-1949</t>
  </si>
  <si>
    <t>世界漢語敎學
(세계한어교학)</t>
    <phoneticPr fontId="4" type="noConversion"/>
  </si>
  <si>
    <t>北京言語學院</t>
  </si>
  <si>
    <t>1002-5804</t>
  </si>
  <si>
    <t>(13)세무회계</t>
    <phoneticPr fontId="4" type="noConversion"/>
  </si>
  <si>
    <t>세무회계과</t>
  </si>
  <si>
    <t>회계학연구</t>
    <phoneticPr fontId="4" type="noConversion"/>
  </si>
  <si>
    <t>한국회계학회</t>
    <phoneticPr fontId="4" type="noConversion"/>
  </si>
  <si>
    <t>1229-3288</t>
    <phoneticPr fontId="4" type="noConversion"/>
  </si>
  <si>
    <t>(The) Accounting Review</t>
    <phoneticPr fontId="4" type="noConversion"/>
  </si>
  <si>
    <t>American Accounting Association</t>
  </si>
  <si>
    <t>0001-4826</t>
  </si>
  <si>
    <t>Journal of management accounting research</t>
  </si>
  <si>
    <t>1049-2127</t>
  </si>
  <si>
    <t>국외</t>
    <phoneticPr fontId="4" type="noConversion"/>
  </si>
  <si>
    <t>(14)경영</t>
    <phoneticPr fontId="4" type="noConversion"/>
  </si>
  <si>
    <t>경영과</t>
  </si>
  <si>
    <t xml:space="preserve">Journal of Retailing </t>
    <phoneticPr fontId="4" type="noConversion"/>
  </si>
  <si>
    <t>Elsevier</t>
    <phoneticPr fontId="4" type="noConversion"/>
  </si>
  <si>
    <t>0022-4359</t>
    <phoneticPr fontId="4" type="noConversion"/>
  </si>
  <si>
    <t>경영교육연구</t>
    <phoneticPr fontId="4" type="noConversion"/>
  </si>
  <si>
    <t>한국경영교육학회</t>
    <phoneticPr fontId="4" type="noConversion"/>
  </si>
  <si>
    <t>1598-8651</t>
    <phoneticPr fontId="4" type="noConversion"/>
  </si>
  <si>
    <t>JDS 유통과학연구(The Journal of distribution science)</t>
    <phoneticPr fontId="4" type="noConversion"/>
  </si>
  <si>
    <t>한국유통과학회</t>
  </si>
  <si>
    <t>1738-3110</t>
  </si>
  <si>
    <t>EAJBM (East Asian Journal of Business Management)</t>
    <phoneticPr fontId="4" type="noConversion"/>
  </si>
  <si>
    <t>2234-3040</t>
    <phoneticPr fontId="4" type="noConversion"/>
  </si>
  <si>
    <t xml:space="preserve">IJIDB (International Journal of  Industrial Distribution &amp; Business) </t>
    <phoneticPr fontId="4" type="noConversion"/>
  </si>
  <si>
    <t>2233-4165</t>
    <phoneticPr fontId="4" type="noConversion"/>
  </si>
  <si>
    <t>광고학연구</t>
    <phoneticPr fontId="4" type="noConversion"/>
  </si>
  <si>
    <t>한국광고학회</t>
  </si>
  <si>
    <t>연8회</t>
    <phoneticPr fontId="4" type="noConversion"/>
  </si>
  <si>
    <t>JAPR (광고학연구 부록)</t>
    <phoneticPr fontId="4" type="noConversion"/>
  </si>
  <si>
    <t>(15)금융정보</t>
    <phoneticPr fontId="4" type="noConversion"/>
  </si>
  <si>
    <t>금융정보과</t>
  </si>
  <si>
    <t>인쇄형구독저널아님</t>
    <phoneticPr fontId="4" type="noConversion"/>
  </si>
  <si>
    <t>금융연구</t>
    <phoneticPr fontId="4" type="noConversion"/>
  </si>
  <si>
    <t>한국금융학회</t>
    <phoneticPr fontId="4" type="noConversion"/>
  </si>
  <si>
    <t>1225-9489</t>
    <phoneticPr fontId="4" type="noConversion"/>
  </si>
  <si>
    <t>금융공학연구</t>
  </si>
  <si>
    <t>한국금융공학회</t>
    <phoneticPr fontId="4" type="noConversion"/>
  </si>
  <si>
    <t>1738-124x</t>
  </si>
  <si>
    <t>보험학회지</t>
    <phoneticPr fontId="4" type="noConversion"/>
  </si>
  <si>
    <t>한국보험학회</t>
    <phoneticPr fontId="4" type="noConversion"/>
  </si>
  <si>
    <t>1229-8611</t>
    <phoneticPr fontId="4" type="noConversion"/>
  </si>
  <si>
    <t>한국증권학회회지</t>
  </si>
  <si>
    <t>한국증권학회</t>
  </si>
  <si>
    <t>2005-8187</t>
  </si>
  <si>
    <t>연5회</t>
  </si>
  <si>
    <t>한국증권학회회보 (한국증권학회회지 부록)</t>
    <phoneticPr fontId="4" type="noConversion"/>
  </si>
  <si>
    <t>(16)글로벌IT</t>
    <phoneticPr fontId="4" type="noConversion"/>
  </si>
  <si>
    <t>글로벌IT비즈니스과</t>
    <phoneticPr fontId="4" type="noConversion"/>
  </si>
  <si>
    <t>한국정보통신학회논문지</t>
  </si>
  <si>
    <t>한국정보통신학회</t>
  </si>
  <si>
    <t>2234-4772</t>
  </si>
  <si>
    <t>JICCE (한국정보통신학회 영문지)</t>
    <phoneticPr fontId="4" type="noConversion"/>
  </si>
  <si>
    <t>2234-8255</t>
    <phoneticPr fontId="4" type="noConversion"/>
  </si>
  <si>
    <t>한국정보통신학회지</t>
    <phoneticPr fontId="4" type="noConversion"/>
  </si>
  <si>
    <t>한국정보통신학회</t>
    <phoneticPr fontId="4" type="noConversion"/>
  </si>
  <si>
    <t>2234-6562</t>
    <phoneticPr fontId="4" type="noConversion"/>
  </si>
  <si>
    <t>연2회</t>
    <phoneticPr fontId="4" type="noConversion"/>
  </si>
  <si>
    <t>한국IT서비스학회지</t>
  </si>
  <si>
    <t>한국IT서비스학회</t>
  </si>
  <si>
    <t>1975-4256</t>
  </si>
  <si>
    <t>(17)IT응용보안</t>
    <phoneticPr fontId="4" type="noConversion"/>
  </si>
  <si>
    <t>IT응용보안과</t>
  </si>
  <si>
    <t>한국정보처리학회지</t>
  </si>
  <si>
    <t>한국정보처리학회</t>
  </si>
  <si>
    <t>1226-9182</t>
  </si>
  <si>
    <t>KIPS TCCS (한국정보처리학회지 부록)</t>
    <phoneticPr fontId="4" type="noConversion"/>
  </si>
  <si>
    <t>2287-5891</t>
    <phoneticPr fontId="4" type="noConversion"/>
  </si>
  <si>
    <t>KIPS TSDE (한국정보처리학회지 부록)</t>
    <phoneticPr fontId="4" type="noConversion"/>
  </si>
  <si>
    <t>2287-5905</t>
    <phoneticPr fontId="4" type="noConversion"/>
  </si>
  <si>
    <t>웹진전환예정</t>
    <phoneticPr fontId="4" type="noConversion"/>
  </si>
  <si>
    <t>JIPS (한국정보처리학회지 부록)</t>
    <phoneticPr fontId="4" type="noConversion"/>
  </si>
  <si>
    <t>1976-913x</t>
    <phoneticPr fontId="4" type="noConversion"/>
  </si>
  <si>
    <t>(18)디지털정보통신</t>
    <phoneticPr fontId="4" type="noConversion"/>
  </si>
  <si>
    <t>디지털정보통신과</t>
  </si>
  <si>
    <t>한국통신학회논문지</t>
    <phoneticPr fontId="4" type="noConversion"/>
  </si>
  <si>
    <t>한국통신학회</t>
    <phoneticPr fontId="4" type="noConversion"/>
  </si>
  <si>
    <t>1226-4717</t>
    <phoneticPr fontId="4" type="noConversion"/>
  </si>
  <si>
    <t>정보와 통신 (한국통신학회논문지 부록)</t>
    <phoneticPr fontId="4" type="noConversion"/>
  </si>
  <si>
    <t>1226-4725</t>
    <phoneticPr fontId="4" type="noConversion"/>
  </si>
  <si>
    <t>(19)멀티미디어</t>
    <phoneticPr fontId="4" type="noConversion"/>
  </si>
  <si>
    <t>멀티미디어디자인과</t>
    <phoneticPr fontId="4" type="noConversion"/>
  </si>
  <si>
    <t>브랜드디자인학연구</t>
    <phoneticPr fontId="4" type="noConversion"/>
  </si>
  <si>
    <t>한국브랜드디자인학회</t>
    <phoneticPr fontId="4" type="noConversion"/>
  </si>
  <si>
    <t>1738-0863</t>
    <phoneticPr fontId="4" type="noConversion"/>
  </si>
  <si>
    <t>Communication Arts</t>
  </si>
  <si>
    <t>0010-3519</t>
  </si>
  <si>
    <r>
      <t>WIRED</t>
    </r>
    <r>
      <rPr>
        <b/>
        <sz val="10"/>
        <color indexed="8"/>
        <rFont val="Trebuchet MS"/>
        <family val="2"/>
      </rPr>
      <t/>
    </r>
  </si>
  <si>
    <t>Conde Nast Publications Inc.</t>
  </si>
  <si>
    <t>1059-1028</t>
  </si>
  <si>
    <t>감성과학</t>
  </si>
  <si>
    <t>한국감성과학회</t>
  </si>
  <si>
    <t>1226-8593</t>
  </si>
  <si>
    <t>(20)건축디자인</t>
    <phoneticPr fontId="4" type="noConversion"/>
  </si>
  <si>
    <t>건축디자인과</t>
  </si>
  <si>
    <t>KIBIM Magazine</t>
    <phoneticPr fontId="4" type="noConversion"/>
  </si>
  <si>
    <t>한국BIM학회</t>
    <phoneticPr fontId="4" type="noConversion"/>
  </si>
  <si>
    <t>2288-3053</t>
    <phoneticPr fontId="4" type="noConversion"/>
  </si>
  <si>
    <t>El Croquis</t>
  </si>
  <si>
    <t>El Croquis Editorial</t>
  </si>
  <si>
    <t>0212-5633</t>
  </si>
  <si>
    <t>Domus</t>
  </si>
  <si>
    <t>Editoriale Domus</t>
  </si>
  <si>
    <t>0012-5377</t>
  </si>
  <si>
    <t>년11회</t>
  </si>
  <si>
    <t>국내</t>
    <phoneticPr fontId="4" type="noConversion"/>
  </si>
  <si>
    <t>도서구입비</t>
    <phoneticPr fontId="4" type="noConversion"/>
  </si>
  <si>
    <t>(21)시각미디어디자인</t>
    <phoneticPr fontId="4" type="noConversion"/>
  </si>
  <si>
    <t>시각미디어디자인과</t>
  </si>
  <si>
    <t>기존</t>
    <phoneticPr fontId="4" type="noConversion"/>
  </si>
  <si>
    <t>구독</t>
    <phoneticPr fontId="4" type="noConversion"/>
  </si>
  <si>
    <t>기초조형학연구</t>
    <phoneticPr fontId="4" type="noConversion"/>
  </si>
  <si>
    <t>한국기초조형학회</t>
  </si>
  <si>
    <t>1598-8635</t>
    <phoneticPr fontId="4" type="noConversion"/>
  </si>
  <si>
    <t>(21)시각미디어디자인</t>
    <phoneticPr fontId="4" type="noConversion"/>
  </si>
  <si>
    <t>디자인학연구</t>
    <phoneticPr fontId="4" type="noConversion"/>
  </si>
  <si>
    <t>한국디자인학회</t>
    <phoneticPr fontId="4" type="noConversion"/>
  </si>
  <si>
    <t>1226-8046</t>
    <phoneticPr fontId="4" type="noConversion"/>
  </si>
  <si>
    <t>(한국상품문화디자인 학회 논문집)-&gt;상품문화디자인학연구</t>
    <phoneticPr fontId="4" type="noConversion"/>
  </si>
  <si>
    <t>한국상품문화디자인학회</t>
    <phoneticPr fontId="4" type="noConversion"/>
  </si>
  <si>
    <t>1229-2834</t>
    <phoneticPr fontId="4" type="noConversion"/>
  </si>
  <si>
    <t>연4회</t>
    <phoneticPr fontId="4" type="noConversion"/>
  </si>
  <si>
    <t>기타학생경비</t>
    <phoneticPr fontId="4" type="noConversion"/>
  </si>
  <si>
    <t>교양지</t>
  </si>
  <si>
    <t>(22)도서관</t>
    <phoneticPr fontId="4" type="noConversion"/>
  </si>
  <si>
    <t>도서관</t>
    <phoneticPr fontId="4" type="noConversion"/>
  </si>
  <si>
    <t>가이드포스트</t>
    <phoneticPr fontId="4" type="noConversion"/>
  </si>
  <si>
    <t>가이드포스트사</t>
  </si>
  <si>
    <t>1227-2655</t>
  </si>
  <si>
    <t>건축문화</t>
  </si>
  <si>
    <t>에이엔씨</t>
  </si>
  <si>
    <t>1227-0903</t>
  </si>
  <si>
    <t>기타학생경비</t>
    <phoneticPr fontId="4" type="noConversion"/>
  </si>
  <si>
    <t>(22)도서관</t>
    <phoneticPr fontId="4" type="noConversion"/>
  </si>
  <si>
    <t>도서관</t>
    <phoneticPr fontId="4" type="noConversion"/>
  </si>
  <si>
    <t>보그(Vogue 한국판)</t>
  </si>
  <si>
    <t>두산매거진</t>
  </si>
  <si>
    <t>1228-1166</t>
  </si>
  <si>
    <t xml:space="preserve">빛과 소금  </t>
  </si>
  <si>
    <t>두란노서원</t>
  </si>
  <si>
    <t>1227-4658</t>
  </si>
  <si>
    <t>시사IN</t>
  </si>
  <si>
    <t>시사저널사</t>
  </si>
  <si>
    <t>1228-405X</t>
  </si>
  <si>
    <t>주간</t>
  </si>
  <si>
    <t>씨네 21</t>
  </si>
  <si>
    <t>씨네21주식회사</t>
  </si>
  <si>
    <t>1228-4025</t>
  </si>
  <si>
    <t xml:space="preserve">한겨레21 </t>
  </si>
  <si>
    <t>한겨레신문사</t>
  </si>
  <si>
    <t>1228-4017</t>
  </si>
  <si>
    <t>빠띠씨에</t>
  </si>
  <si>
    <t>비앤씨월드</t>
  </si>
  <si>
    <t>1739-4651</t>
  </si>
  <si>
    <t>샘터</t>
  </si>
  <si>
    <t>샘터사</t>
  </si>
  <si>
    <t>1227-0032</t>
  </si>
  <si>
    <t>쿠켄</t>
    <phoneticPr fontId="4" type="noConversion"/>
  </si>
  <si>
    <t>미디어컴퍼니쿠켄</t>
  </si>
  <si>
    <t>1228-1689</t>
  </si>
  <si>
    <t xml:space="preserve">월간호텔 &amp; 레스토랑 </t>
  </si>
  <si>
    <t>월간호텔 레스토랑</t>
  </si>
  <si>
    <t>1227-6839</t>
  </si>
  <si>
    <t>하버드 비즈니스 리뷰</t>
  </si>
  <si>
    <t>동아일보사</t>
  </si>
  <si>
    <t>2288-856X</t>
    <phoneticPr fontId="4" type="noConversion"/>
  </si>
  <si>
    <t>격월간</t>
    <phoneticPr fontId="4" type="noConversion"/>
  </si>
  <si>
    <t>신규</t>
    <phoneticPr fontId="4" type="noConversion"/>
  </si>
  <si>
    <t>디자인매거진CA</t>
    <phoneticPr fontId="4" type="noConversion"/>
  </si>
  <si>
    <t>퓨처미디어</t>
    <phoneticPr fontId="4" type="noConversion"/>
  </si>
  <si>
    <t>2384-1826</t>
    <phoneticPr fontId="4" type="noConversion"/>
  </si>
  <si>
    <t>내셔널지오그래픽(한국판)</t>
    <phoneticPr fontId="4" type="noConversion"/>
  </si>
  <si>
    <t>YBM si-sa</t>
    <phoneticPr fontId="4" type="noConversion"/>
  </si>
  <si>
    <t>1228-7733</t>
    <phoneticPr fontId="4" type="noConversion"/>
  </si>
  <si>
    <t>월간</t>
    <phoneticPr fontId="4" type="noConversion"/>
  </si>
  <si>
    <t>이밥차</t>
    <phoneticPr fontId="4" type="noConversion"/>
  </si>
  <si>
    <t>그리고 책</t>
    <phoneticPr fontId="4" type="noConversion"/>
  </si>
  <si>
    <t>2384-2040</t>
    <phoneticPr fontId="4" type="noConversion"/>
  </si>
  <si>
    <t>신청자1</t>
    <phoneticPr fontId="4" type="noConversion"/>
  </si>
  <si>
    <t>행 레이블</t>
  </si>
  <si>
    <t>(비어 있음)</t>
  </si>
  <si>
    <t>총합계</t>
  </si>
  <si>
    <t>간호학과</t>
  </si>
  <si>
    <t>영유아학부</t>
  </si>
  <si>
    <t>국제비서사무과</t>
  </si>
  <si>
    <t>글로벌IT비즈니스과</t>
  </si>
  <si>
    <t>멀티미디어디자인과</t>
  </si>
  <si>
    <t>도서관</t>
  </si>
  <si>
    <t>합계 : 견적금액(최종)</t>
  </si>
  <si>
    <t>합계 : 종수</t>
  </si>
  <si>
    <t>학과</t>
    <phoneticPr fontId="4" type="noConversion"/>
  </si>
  <si>
    <t>종수</t>
    <phoneticPr fontId="4" type="noConversion"/>
  </si>
  <si>
    <t>신청금액</t>
    <phoneticPr fontId="4" type="noConversion"/>
  </si>
  <si>
    <t>연번</t>
    <phoneticPr fontId="4" type="noConversion"/>
  </si>
  <si>
    <t>구독
취소사유</t>
    <phoneticPr fontId="4" type="noConversion"/>
  </si>
  <si>
    <t>구독
여부</t>
    <phoneticPr fontId="4" type="noConversion"/>
  </si>
  <si>
    <t>기존
신규</t>
    <phoneticPr fontId="4" type="noConversion"/>
  </si>
  <si>
    <t>우선
순위</t>
    <phoneticPr fontId="4" type="noConversion"/>
  </si>
  <si>
    <t>신청학과</t>
    <phoneticPr fontId="4" type="noConversion"/>
  </si>
  <si>
    <t>배정금액</t>
    <phoneticPr fontId="4" type="noConversion"/>
  </si>
  <si>
    <t>예상견적가</t>
    <phoneticPr fontId="4" type="noConversion"/>
  </si>
  <si>
    <t>비고</t>
    <phoneticPr fontId="4" type="noConversion"/>
  </si>
  <si>
    <t>인터넷정보과</t>
    <phoneticPr fontId="4" type="noConversion"/>
  </si>
  <si>
    <t>학과소계</t>
    <phoneticPr fontId="4" type="noConversion"/>
  </si>
  <si>
    <t>서기  2017 년   11 월   21 일</t>
    <phoneticPr fontId="26" type="noConversion"/>
  </si>
  <si>
    <r>
      <t xml:space="preserve">안산대학교 </t>
    </r>
    <r>
      <rPr>
        <b/>
        <u/>
        <sz val="12"/>
        <rFont val="새굴림"/>
        <family val="1"/>
        <charset val="129"/>
      </rPr>
      <t>귀하</t>
    </r>
    <phoneticPr fontId="26" type="noConversion"/>
  </si>
  <si>
    <t>아래와 같이 견적하였습니다.</t>
    <phoneticPr fontId="26" type="noConversion"/>
  </si>
  <si>
    <t>No.</t>
    <phoneticPr fontId="16" type="noConversion"/>
  </si>
  <si>
    <t>도서명</t>
    <phoneticPr fontId="16" type="noConversion"/>
  </si>
  <si>
    <t>발행처</t>
    <phoneticPr fontId="16" type="noConversion"/>
  </si>
  <si>
    <t>구독기간</t>
    <phoneticPr fontId="16" type="noConversion"/>
  </si>
  <si>
    <t>간기</t>
    <phoneticPr fontId="16" type="noConversion"/>
  </si>
  <si>
    <t>수량</t>
    <phoneticPr fontId="16" type="noConversion"/>
  </si>
  <si>
    <t>가격(원)</t>
    <phoneticPr fontId="16" type="noConversion"/>
  </si>
  <si>
    <t>합계(원)</t>
    <phoneticPr fontId="16" type="noConversion"/>
  </si>
  <si>
    <t>비고</t>
    <phoneticPr fontId="16" type="noConversion"/>
  </si>
  <si>
    <t>간호행정학회지</t>
    <phoneticPr fontId="33" type="noConversion"/>
  </si>
  <si>
    <t>한국간호행정학회</t>
    <phoneticPr fontId="33" type="noConversion"/>
  </si>
  <si>
    <t>2018.1-12</t>
    <phoneticPr fontId="33" type="noConversion"/>
  </si>
  <si>
    <t>연5회</t>
    <phoneticPr fontId="33" type="noConversion"/>
  </si>
  <si>
    <t>대한간호학회-&gt;한국간호행정학회지</t>
    <phoneticPr fontId="33" type="noConversion"/>
  </si>
  <si>
    <t>한국간호과학회지(Journal of Korean Academy of Nursing)</t>
    <phoneticPr fontId="33" type="noConversion"/>
  </si>
  <si>
    <t>한국간호과학회</t>
    <phoneticPr fontId="33" type="noConversion"/>
  </si>
  <si>
    <t>연6회</t>
    <phoneticPr fontId="33" type="noConversion"/>
  </si>
  <si>
    <t>한국간호교육학회지</t>
    <phoneticPr fontId="33" type="noConversion"/>
  </si>
  <si>
    <t>한국간호교육학회</t>
    <phoneticPr fontId="33" type="noConversion"/>
  </si>
  <si>
    <t>연4회</t>
    <phoneticPr fontId="33" type="noConversion"/>
  </si>
  <si>
    <t>대한진단검사의학회지 (Annals of Laboratory Medicine)</t>
    <phoneticPr fontId="33" type="noConversion"/>
  </si>
  <si>
    <t>대한진단검사의학회</t>
    <phoneticPr fontId="33" type="noConversion"/>
  </si>
  <si>
    <t>대한임상미생물학회지 (The Annals of clinical microbiology)</t>
    <phoneticPr fontId="33" type="noConversion"/>
  </si>
  <si>
    <t>대한임상미생물학회</t>
    <phoneticPr fontId="33" type="noConversion"/>
  </si>
  <si>
    <t>병원감염관리(The Korean society of npsocomial infection control)</t>
    <phoneticPr fontId="33" type="noConversion"/>
  </si>
  <si>
    <t>대한의료관련감염관리학회</t>
    <phoneticPr fontId="33" type="noConversion"/>
  </si>
  <si>
    <t>연2회</t>
    <phoneticPr fontId="33" type="noConversion"/>
  </si>
  <si>
    <t>의료관련감염관리( Korean Journal of healthcare-Associated infection Control and Prevention)</t>
    <phoneticPr fontId="33" type="noConversion"/>
  </si>
  <si>
    <t>대한의료관련감염관리학회
(대한병원감염관리학회)</t>
    <phoneticPr fontId="33" type="noConversion"/>
  </si>
  <si>
    <t xml:space="preserve">임상검사와 정도관리 (Journal of Laboratory Medicine and Quality Assurance) </t>
    <phoneticPr fontId="33" type="noConversion"/>
  </si>
  <si>
    <t>대한임상검사정도관리학회</t>
    <phoneticPr fontId="33" type="noConversion"/>
  </si>
  <si>
    <t>기증</t>
    <phoneticPr fontId="33" type="noConversion"/>
  </si>
  <si>
    <t>Blood research</t>
    <phoneticPr fontId="33" type="noConversion"/>
  </si>
  <si>
    <t>대한혈핵학회</t>
    <phoneticPr fontId="33" type="noConversion"/>
  </si>
  <si>
    <t>기증-직배</t>
    <phoneticPr fontId="33" type="noConversion"/>
  </si>
  <si>
    <t>대학혈액학회</t>
    <phoneticPr fontId="33" type="noConversion"/>
  </si>
  <si>
    <t>방사선기술과학</t>
  </si>
  <si>
    <t>대한방사선과학회</t>
    <phoneticPr fontId="33" type="noConversion"/>
  </si>
  <si>
    <t>방사선기술과학
(KSRS)</t>
    <phoneticPr fontId="33" type="noConversion"/>
  </si>
  <si>
    <t>한국콘텐츠학회논문지</t>
    <phoneticPr fontId="33" type="noConversion"/>
  </si>
  <si>
    <t>한국콘텐츠학회</t>
    <phoneticPr fontId="33" type="noConversion"/>
  </si>
  <si>
    <t>월간</t>
    <phoneticPr fontId="16" type="noConversion"/>
  </si>
  <si>
    <t>ISOC(영문)</t>
    <phoneticPr fontId="16" type="noConversion"/>
  </si>
  <si>
    <t>2018.1-12</t>
  </si>
  <si>
    <t>계간</t>
    <phoneticPr fontId="16" type="noConversion"/>
  </si>
  <si>
    <t>한국전문물리치료학회지</t>
    <phoneticPr fontId="33" type="noConversion"/>
  </si>
  <si>
    <t>한국전문물리치료학회</t>
    <phoneticPr fontId="33" type="noConversion"/>
  </si>
  <si>
    <t>한국메이크업디자인학회지</t>
    <phoneticPr fontId="33" type="noConversion"/>
  </si>
  <si>
    <t>한국인체예술학회지</t>
    <phoneticPr fontId="33" type="noConversion"/>
  </si>
  <si>
    <r>
      <t>한국인체예술학회</t>
    </r>
    <r>
      <rPr>
        <sz val="9"/>
        <color indexed="10"/>
        <rFont val="새굴림"/>
        <family val="1"/>
        <charset val="129"/>
      </rPr>
      <t>-&gt;한국인체미용예술학회</t>
    </r>
    <phoneticPr fontId="33" type="noConversion"/>
  </si>
  <si>
    <t>연4회</t>
    <phoneticPr fontId="16" type="noConversion"/>
  </si>
  <si>
    <t>한국미용학회지</t>
    <phoneticPr fontId="33" type="noConversion"/>
  </si>
  <si>
    <t>한국미용학회</t>
    <phoneticPr fontId="33" type="noConversion"/>
  </si>
  <si>
    <t>한국패션디자인학회지</t>
    <phoneticPr fontId="33" type="noConversion"/>
  </si>
  <si>
    <t>한국패션디자인학회</t>
    <phoneticPr fontId="33" type="noConversion"/>
  </si>
  <si>
    <t>대한의료정보학회지</t>
  </si>
  <si>
    <t>한국보건행정학회지</t>
  </si>
  <si>
    <t>대한의료정보학회지 HIR(Healthcare Informatics Research)</t>
    <phoneticPr fontId="33" type="noConversion"/>
  </si>
  <si>
    <t>의료정보</t>
    <phoneticPr fontId="33" type="noConversion"/>
  </si>
  <si>
    <t>한국건강정보센터</t>
    <phoneticPr fontId="33" type="noConversion"/>
  </si>
  <si>
    <t>격주간</t>
    <phoneticPr fontId="33" type="noConversion"/>
  </si>
  <si>
    <t>간행물</t>
    <phoneticPr fontId="16" type="noConversion"/>
  </si>
  <si>
    <t>보건행정학회지</t>
    <phoneticPr fontId="33" type="noConversion"/>
  </si>
  <si>
    <t>월간</t>
    <phoneticPr fontId="33" type="noConversion"/>
  </si>
  <si>
    <t>평생학습사회</t>
    <phoneticPr fontId="33" type="noConversion"/>
  </si>
  <si>
    <t>한국방송통신대학교 원격교육연구소</t>
    <phoneticPr fontId="33" type="noConversion"/>
  </si>
  <si>
    <t>연1회</t>
    <phoneticPr fontId="33" type="noConversion"/>
  </si>
  <si>
    <t>연12회</t>
    <phoneticPr fontId="33" type="noConversion"/>
  </si>
  <si>
    <t>15만원정도로 인상계획 있다고함</t>
    <phoneticPr fontId="16" type="noConversion"/>
  </si>
  <si>
    <t>보건사회연구 (보건복지포럼 부록)</t>
    <phoneticPr fontId="33" type="noConversion"/>
  </si>
  <si>
    <t>상담학 연구</t>
    <phoneticPr fontId="33" type="noConversion"/>
  </si>
  <si>
    <t>한국상담학회</t>
    <phoneticPr fontId="33" type="noConversion"/>
  </si>
  <si>
    <t>상담 및 심리치료</t>
    <phoneticPr fontId="33" type="noConversion"/>
  </si>
  <si>
    <t>한국상담심리학회</t>
    <phoneticPr fontId="33" type="noConversion"/>
  </si>
  <si>
    <t>한국보육지원학회지</t>
    <phoneticPr fontId="33" type="noConversion"/>
  </si>
  <si>
    <t>한국평생교육HRD연구소</t>
    <phoneticPr fontId="33" type="noConversion"/>
  </si>
  <si>
    <t>연3회</t>
    <phoneticPr fontId="33" type="noConversion"/>
  </si>
  <si>
    <t>회계학연구</t>
    <phoneticPr fontId="33" type="noConversion"/>
  </si>
  <si>
    <t>한국회계학회</t>
    <phoneticPr fontId="33" type="noConversion"/>
  </si>
  <si>
    <t>가입비-3만원 / 연회비-3만원</t>
    <phoneticPr fontId="16" type="noConversion"/>
  </si>
  <si>
    <t>경영교육연구</t>
  </si>
  <si>
    <t>한국경영교육학회</t>
  </si>
  <si>
    <t>유통과학연구(The Journal of distribution science)</t>
  </si>
  <si>
    <t>전화도 잘 받지 않으면서 서비스는 다했다고 빠진호수를 주지않고 있음. 2018년에도 빠진호수가 생겼을때 제대로 준다고 장담할수 없음</t>
    <phoneticPr fontId="16" type="noConversion"/>
  </si>
  <si>
    <t>East Asian Journal of Business Management (유통과학연구 부록)</t>
    <phoneticPr fontId="33" type="noConversion"/>
  </si>
  <si>
    <t>EAJBM (East Asian Journal of Business Management)</t>
    <phoneticPr fontId="33" type="noConversion"/>
  </si>
  <si>
    <t>International Journal of Industrial Distribution and Business (유통과학연구 부록)</t>
    <phoneticPr fontId="33" type="noConversion"/>
  </si>
  <si>
    <t xml:space="preserve">IJIDB (International Journal of  Industrial Distribution &amp; Business) </t>
    <phoneticPr fontId="33" type="noConversion"/>
  </si>
  <si>
    <t>광고학연구</t>
    <phoneticPr fontId="33" type="noConversion"/>
  </si>
  <si>
    <t>연8회</t>
    <phoneticPr fontId="33" type="noConversion"/>
  </si>
  <si>
    <t>가:30000,엱30000</t>
    <phoneticPr fontId="16" type="noConversion"/>
  </si>
  <si>
    <t>JAPR (광고학연구 부록)</t>
    <phoneticPr fontId="33" type="noConversion"/>
  </si>
  <si>
    <t>한국금융공학회</t>
    <phoneticPr fontId="33" type="noConversion"/>
  </si>
  <si>
    <t>금융연구</t>
  </si>
  <si>
    <t>한국금융학회</t>
  </si>
  <si>
    <t>보험학회지</t>
    <phoneticPr fontId="33" type="noConversion"/>
  </si>
  <si>
    <t>한국보험학회</t>
    <phoneticPr fontId="33" type="noConversion"/>
  </si>
  <si>
    <t>한국증권학회회보 (한국증권학회회지 부록)</t>
    <phoneticPr fontId="33" type="noConversion"/>
  </si>
  <si>
    <t>JICCE (한국정보통신학회논문지 부록)</t>
    <phoneticPr fontId="33" type="noConversion"/>
  </si>
  <si>
    <t>한국정보통신학회지</t>
    <phoneticPr fontId="33" type="noConversion"/>
  </si>
  <si>
    <t>JICCE (한국정보통신학회 영문지)</t>
    <phoneticPr fontId="33" type="noConversion"/>
  </si>
  <si>
    <t>한국정보통신학회</t>
    <phoneticPr fontId="33" type="noConversion"/>
  </si>
  <si>
    <t>KIPS TCCS (한국정보처리학회지 부록)</t>
    <phoneticPr fontId="33" type="noConversion"/>
  </si>
  <si>
    <t>KIPS TSDE (한국정보처리학회지 부록)</t>
    <phoneticPr fontId="33" type="noConversion"/>
  </si>
  <si>
    <t>JIPS (한국정보처리학회지 부록)</t>
    <phoneticPr fontId="33" type="noConversion"/>
  </si>
  <si>
    <t>웹진전환예정</t>
    <phoneticPr fontId="33" type="noConversion"/>
  </si>
  <si>
    <t>한국통신학회논문지</t>
    <phoneticPr fontId="33" type="noConversion"/>
  </si>
  <si>
    <t>한국통신학회</t>
  </si>
  <si>
    <t>정보와 통신 (한국통신학회논문지 부록)</t>
    <phoneticPr fontId="33" type="noConversion"/>
  </si>
  <si>
    <t>한국통신학회</t>
    <phoneticPr fontId="33" type="noConversion"/>
  </si>
  <si>
    <t>브랜드디자인학연구</t>
    <phoneticPr fontId="33" type="noConversion"/>
  </si>
  <si>
    <t>한국브랜드디자인학회</t>
    <phoneticPr fontId="33" type="noConversion"/>
  </si>
  <si>
    <t>KIBIM Magazine</t>
    <phoneticPr fontId="33" type="noConversion"/>
  </si>
  <si>
    <t>한국BIM학회</t>
    <phoneticPr fontId="33" type="noConversion"/>
  </si>
  <si>
    <t>가입비-3만원 / 연회비-5만원</t>
    <phoneticPr fontId="16" type="noConversion"/>
  </si>
  <si>
    <t>기초조형학연구</t>
    <phoneticPr fontId="33" type="noConversion"/>
  </si>
  <si>
    <t>가:30000,연50000</t>
    <phoneticPr fontId="16" type="noConversion"/>
  </si>
  <si>
    <t>디자인학연구</t>
    <phoneticPr fontId="33" type="noConversion"/>
  </si>
  <si>
    <t>한국디자인학회</t>
    <phoneticPr fontId="33" type="noConversion"/>
  </si>
  <si>
    <t>한국상품문화디자인 학회 논문집</t>
    <phoneticPr fontId="33" type="noConversion"/>
  </si>
  <si>
    <t>한국상품문화디자인학회</t>
    <phoneticPr fontId="33" type="noConversion"/>
  </si>
  <si>
    <t>가이드포스트</t>
  </si>
  <si>
    <t>(한국상품문화디자인 학회 논문집)-&gt;상품문화디자인학연구</t>
    <phoneticPr fontId="33" type="noConversion"/>
  </si>
  <si>
    <t>가이드포스트</t>
    <phoneticPr fontId="33" type="noConversion"/>
  </si>
  <si>
    <t>주간</t>
    <phoneticPr fontId="33" type="noConversion"/>
  </si>
  <si>
    <t>쿠켄</t>
  </si>
  <si>
    <t>쿠켄</t>
    <phoneticPr fontId="33" type="noConversion"/>
  </si>
  <si>
    <t>격월간</t>
    <phoneticPr fontId="33" type="noConversion"/>
  </si>
  <si>
    <t>디자인매거진CA</t>
    <phoneticPr fontId="16" type="noConversion"/>
  </si>
  <si>
    <t>퓨처미디어</t>
    <phoneticPr fontId="16" type="noConversion"/>
  </si>
  <si>
    <t>격월간</t>
    <phoneticPr fontId="16" type="noConversion"/>
  </si>
  <si>
    <t>추가</t>
    <phoneticPr fontId="16" type="noConversion"/>
  </si>
  <si>
    <t>이밥차(2000원으로밥상차리는방법)</t>
    <phoneticPr fontId="16" type="noConversion"/>
  </si>
  <si>
    <t>그리고책</t>
    <phoneticPr fontId="16" type="noConversion"/>
  </si>
  <si>
    <t>좋은생각</t>
    <phoneticPr fontId="16" type="noConversion"/>
  </si>
  <si>
    <t>내셔널지오그래픽(한국판)</t>
    <phoneticPr fontId="16" type="noConversion"/>
  </si>
  <si>
    <t>와이비엠</t>
    <phoneticPr fontId="16" type="noConversion"/>
  </si>
  <si>
    <t>합 계</t>
    <phoneticPr fontId="16" type="noConversion"/>
  </si>
  <si>
    <t>Yekwang Books  Tel.(02)336-0267  Fax.(02)322-8875</t>
    <phoneticPr fontId="16" type="noConversion"/>
  </si>
  <si>
    <t>웹저널</t>
    <phoneticPr fontId="16" type="noConversion"/>
  </si>
  <si>
    <t>경영교육연구</t>
    <phoneticPr fontId="33" type="noConversion"/>
  </si>
  <si>
    <t>한국경영교육학회</t>
    <phoneticPr fontId="33" type="noConversion"/>
  </si>
  <si>
    <r>
      <rPr>
        <sz val="10"/>
        <rFont val="맑은 고딕"/>
        <family val="3"/>
        <charset val="129"/>
      </rPr>
      <t>사업자등록번호</t>
    </r>
    <r>
      <rPr>
        <sz val="10"/>
        <rFont val="Tahoma"/>
        <family val="2"/>
      </rPr>
      <t>:116-81-61387</t>
    </r>
    <phoneticPr fontId="16" type="noConversion"/>
  </si>
  <si>
    <r>
      <rPr>
        <sz val="10"/>
        <rFont val="맑은 고딕"/>
        <family val="3"/>
        <charset val="129"/>
      </rPr>
      <t>서울시</t>
    </r>
    <r>
      <rPr>
        <sz val="10"/>
        <rFont val="Tahoma"/>
        <family val="2"/>
      </rPr>
      <t xml:space="preserve">  </t>
    </r>
    <r>
      <rPr>
        <sz val="10"/>
        <rFont val="맑은 고딕"/>
        <family val="3"/>
        <charset val="129"/>
      </rPr>
      <t>마포구</t>
    </r>
    <r>
      <rPr>
        <sz val="10"/>
        <rFont val="Tahoma"/>
        <family val="2"/>
      </rPr>
      <t xml:space="preserve"> </t>
    </r>
    <r>
      <rPr>
        <sz val="10"/>
        <rFont val="맑은 고딕"/>
        <family val="3"/>
        <charset val="129"/>
      </rPr>
      <t>서교동</t>
    </r>
    <r>
      <rPr>
        <sz val="10"/>
        <rFont val="Tahoma"/>
        <family val="2"/>
      </rPr>
      <t xml:space="preserve"> 394-74</t>
    </r>
    <phoneticPr fontId="16" type="noConversion"/>
  </si>
  <si>
    <r>
      <rPr>
        <sz val="10"/>
        <rFont val="맑은 고딕"/>
        <family val="3"/>
        <charset val="129"/>
      </rPr>
      <t>주식회사</t>
    </r>
    <r>
      <rPr>
        <sz val="10"/>
        <rFont val="Tahoma"/>
        <family val="2"/>
      </rPr>
      <t xml:space="preserve">  </t>
    </r>
    <r>
      <rPr>
        <sz val="10"/>
        <rFont val="맑은 고딕"/>
        <family val="3"/>
        <charset val="129"/>
      </rPr>
      <t>피피아이</t>
    </r>
    <r>
      <rPr>
        <sz val="10"/>
        <rFont val="Tahoma"/>
        <family val="2"/>
      </rPr>
      <t xml:space="preserve">   </t>
    </r>
    <r>
      <rPr>
        <sz val="10"/>
        <rFont val="맑은 고딕"/>
        <family val="3"/>
        <charset val="129"/>
      </rPr>
      <t>유</t>
    </r>
    <r>
      <rPr>
        <sz val="10"/>
        <rFont val="Tahoma"/>
        <family val="2"/>
      </rPr>
      <t xml:space="preserve">  </t>
    </r>
    <r>
      <rPr>
        <sz val="10"/>
        <rFont val="맑은 고딕"/>
        <family val="3"/>
        <charset val="129"/>
      </rPr>
      <t>용</t>
    </r>
    <r>
      <rPr>
        <sz val="10"/>
        <rFont val="Tahoma"/>
        <family val="2"/>
      </rPr>
      <t xml:space="preserve">  </t>
    </r>
    <r>
      <rPr>
        <sz val="10"/>
        <rFont val="맑은 고딕"/>
        <family val="3"/>
        <charset val="129"/>
      </rPr>
      <t>선</t>
    </r>
    <phoneticPr fontId="16" type="noConversion"/>
  </si>
  <si>
    <t xml:space="preserve">견 적 서 </t>
    <phoneticPr fontId="16" type="noConversion"/>
  </si>
  <si>
    <r>
      <t xml:space="preserve">TO : </t>
    </r>
    <r>
      <rPr>
        <b/>
        <sz val="11"/>
        <rFont val="맑은 고딕"/>
        <family val="3"/>
        <charset val="129"/>
      </rPr>
      <t>안산대학교</t>
    </r>
    <r>
      <rPr>
        <b/>
        <sz val="11"/>
        <rFont val="Tahoma"/>
        <family val="2"/>
      </rPr>
      <t xml:space="preserve"> </t>
    </r>
    <r>
      <rPr>
        <b/>
        <sz val="11"/>
        <rFont val="맑은 고딕"/>
        <family val="3"/>
        <charset val="129"/>
      </rPr>
      <t>귀중</t>
    </r>
    <r>
      <rPr>
        <b/>
        <sz val="11"/>
        <rFont val="Tahoma"/>
        <family val="2"/>
      </rPr>
      <t xml:space="preserve"> 2018</t>
    </r>
    <phoneticPr fontId="16" type="noConversion"/>
  </si>
  <si>
    <t>Date : 2017-11-07</t>
    <phoneticPr fontId="16" type="noConversion"/>
  </si>
  <si>
    <t>NO</t>
  </si>
  <si>
    <t>TITLE</t>
  </si>
  <si>
    <t>FREQ</t>
    <phoneticPr fontId="16" type="noConversion"/>
  </si>
  <si>
    <t>PUBLISHER</t>
    <phoneticPr fontId="16" type="noConversion"/>
  </si>
  <si>
    <t>DEPT</t>
    <phoneticPr fontId="16" type="noConversion"/>
  </si>
  <si>
    <t>PRICE (US$)</t>
    <phoneticPr fontId="16" type="noConversion"/>
  </si>
  <si>
    <t>REMARK</t>
    <phoneticPr fontId="16" type="noConversion"/>
  </si>
  <si>
    <t>Journal of pediatric nursing</t>
    <phoneticPr fontId="33" type="noConversion"/>
  </si>
  <si>
    <t xml:space="preserve">0882-5963 </t>
    <phoneticPr fontId="33" type="noConversion"/>
  </si>
  <si>
    <r>
      <rPr>
        <sz val="10"/>
        <color indexed="8"/>
        <rFont val="맑은 고딕"/>
        <family val="3"/>
        <charset val="129"/>
      </rPr>
      <t>격월간</t>
    </r>
  </si>
  <si>
    <t xml:space="preserve">Elsevier Science </t>
    <phoneticPr fontId="33" type="noConversion"/>
  </si>
  <si>
    <r>
      <rPr>
        <sz val="10"/>
        <color indexed="8"/>
        <rFont val="맑은 고딕"/>
        <family val="3"/>
        <charset val="129"/>
      </rPr>
      <t>간호</t>
    </r>
  </si>
  <si>
    <t>Journal of nursing administration</t>
    <phoneticPr fontId="33" type="noConversion"/>
  </si>
  <si>
    <t xml:space="preserve">0002-0443 </t>
    <phoneticPr fontId="33" type="noConversion"/>
  </si>
  <si>
    <r>
      <rPr>
        <sz val="10"/>
        <color indexed="8"/>
        <rFont val="맑은 고딕"/>
        <family val="3"/>
        <charset val="129"/>
      </rPr>
      <t>연</t>
    </r>
    <r>
      <rPr>
        <sz val="10"/>
        <color indexed="8"/>
        <rFont val="Tahoma"/>
        <family val="2"/>
      </rPr>
      <t>11</t>
    </r>
    <r>
      <rPr>
        <sz val="10"/>
        <color indexed="8"/>
        <rFont val="맑은 고딕"/>
        <family val="3"/>
        <charset val="129"/>
      </rPr>
      <t>회</t>
    </r>
    <phoneticPr fontId="16" type="noConversion"/>
  </si>
  <si>
    <t xml:space="preserve">Lippincott Williams &amp; Wilkins </t>
    <phoneticPr fontId="33" type="noConversion"/>
  </si>
  <si>
    <r>
      <rPr>
        <sz val="10"/>
        <color indexed="8"/>
        <rFont val="맑은 고딕"/>
        <family val="3"/>
        <charset val="129"/>
      </rPr>
      <t>임상병리</t>
    </r>
    <r>
      <rPr>
        <sz val="10"/>
        <color indexed="8"/>
        <rFont val="Tahoma"/>
        <family val="2"/>
      </rPr>
      <t>(Japanese Journal of clinical pathology)</t>
    </r>
    <phoneticPr fontId="33" type="noConversion"/>
  </si>
  <si>
    <t>1345-9236</t>
    <phoneticPr fontId="33" type="noConversion"/>
  </si>
  <si>
    <r>
      <rPr>
        <sz val="10"/>
        <color indexed="8"/>
        <rFont val="맑은 고딕"/>
        <family val="3"/>
        <charset val="129"/>
      </rPr>
      <t>월간</t>
    </r>
    <phoneticPr fontId="33" type="noConversion"/>
  </si>
  <si>
    <r>
      <rPr>
        <sz val="10"/>
        <color indexed="8"/>
        <rFont val="맑은 고딕"/>
        <family val="3"/>
        <charset val="129"/>
      </rPr>
      <t>임상병리간행회</t>
    </r>
    <r>
      <rPr>
        <sz val="10"/>
        <color indexed="8"/>
        <rFont val="Tahoma"/>
        <family val="2"/>
      </rPr>
      <t>(</t>
    </r>
    <r>
      <rPr>
        <sz val="10"/>
        <color indexed="8"/>
        <rFont val="맑은 고딕"/>
        <family val="3"/>
        <charset val="129"/>
      </rPr>
      <t>일본</t>
    </r>
    <r>
      <rPr>
        <sz val="10"/>
        <color indexed="8"/>
        <rFont val="Tahoma"/>
        <family val="2"/>
      </rPr>
      <t>)</t>
    </r>
    <phoneticPr fontId="33" type="noConversion"/>
  </si>
  <si>
    <r>
      <rPr>
        <sz val="10"/>
        <color indexed="8"/>
        <rFont val="맑은 고딕"/>
        <family val="3"/>
        <charset val="129"/>
      </rPr>
      <t>임상병리</t>
    </r>
    <phoneticPr fontId="33" type="noConversion"/>
  </si>
  <si>
    <t>Annals of clinical and laboratory science</t>
    <phoneticPr fontId="33" type="noConversion"/>
  </si>
  <si>
    <t>Institute for Clinical Science</t>
    <phoneticPr fontId="33" type="noConversion"/>
  </si>
  <si>
    <r>
      <rPr>
        <sz val="10"/>
        <color indexed="8"/>
        <rFont val="맑은 고딕"/>
        <family val="3"/>
        <charset val="129"/>
      </rPr>
      <t>월간</t>
    </r>
  </si>
  <si>
    <t>Oxford Univ Press</t>
    <phoneticPr fontId="16" type="noConversion"/>
  </si>
  <si>
    <r>
      <rPr>
        <sz val="10"/>
        <color indexed="8"/>
        <rFont val="맑은 고딕"/>
        <family val="3"/>
        <charset val="129"/>
      </rPr>
      <t>물리치료</t>
    </r>
    <phoneticPr fontId="33" type="noConversion"/>
  </si>
  <si>
    <t>P+O</t>
    <phoneticPr fontId="16" type="noConversion"/>
  </si>
  <si>
    <r>
      <rPr>
        <sz val="10"/>
        <color indexed="8"/>
        <rFont val="맑은 고딕"/>
        <family val="3"/>
        <charset val="129"/>
      </rPr>
      <t>계간</t>
    </r>
  </si>
  <si>
    <t>Lippincott Williams &amp; Wilkins</t>
    <phoneticPr fontId="33" type="noConversion"/>
  </si>
  <si>
    <r>
      <rPr>
        <sz val="10"/>
        <rFont val="돋움"/>
        <family val="3"/>
        <charset val="129"/>
      </rPr>
      <t>영양일보</t>
    </r>
    <r>
      <rPr>
        <sz val="10"/>
        <rFont val="Tahoma"/>
        <family val="2"/>
      </rPr>
      <t xml:space="preserve">  </t>
    </r>
    <r>
      <rPr>
        <sz val="10"/>
        <rFont val="돋움"/>
        <family val="3"/>
        <charset val="129"/>
      </rPr>
      <t>→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日本榮養士會雜誌</t>
    </r>
    <phoneticPr fontId="16" type="noConversion"/>
  </si>
  <si>
    <r>
      <rPr>
        <sz val="10"/>
        <color indexed="8"/>
        <rFont val="맑은 고딕"/>
        <family val="3"/>
        <charset val="129"/>
      </rPr>
      <t>일본영양사협회</t>
    </r>
  </si>
  <si>
    <r>
      <rPr>
        <sz val="10"/>
        <color indexed="8"/>
        <rFont val="맑은 고딕"/>
        <family val="3"/>
        <charset val="129"/>
      </rPr>
      <t>식품영양</t>
    </r>
    <phoneticPr fontId="33" type="noConversion"/>
  </si>
  <si>
    <r>
      <t xml:space="preserve">* </t>
    </r>
    <r>
      <rPr>
        <sz val="9"/>
        <rFont val="돋움"/>
        <family val="3"/>
        <charset val="129"/>
      </rPr>
      <t xml:space="preserve">매해 4월부터 간기가 시작되는 저널입니다 </t>
    </r>
    <phoneticPr fontId="16" type="noConversion"/>
  </si>
  <si>
    <r>
      <rPr>
        <sz val="10"/>
        <color indexed="8"/>
        <rFont val="맑은 고딕"/>
        <family val="3"/>
        <charset val="129"/>
      </rPr>
      <t>영유아</t>
    </r>
    <phoneticPr fontId="33" type="noConversion"/>
  </si>
  <si>
    <r>
      <rPr>
        <sz val="10"/>
        <color indexed="8"/>
        <rFont val="맑은 고딕"/>
        <family val="3"/>
        <charset val="129"/>
      </rPr>
      <t>연</t>
    </r>
    <r>
      <rPr>
        <sz val="10"/>
        <color indexed="8"/>
        <rFont val="Tahoma"/>
        <family val="2"/>
      </rPr>
      <t>8</t>
    </r>
    <r>
      <rPr>
        <sz val="10"/>
        <color indexed="8"/>
        <rFont val="맑은 고딕"/>
        <family val="3"/>
        <charset val="129"/>
      </rPr>
      <t>회</t>
    </r>
  </si>
  <si>
    <r>
      <rPr>
        <sz val="10"/>
        <color indexed="8"/>
        <rFont val="맑은 고딕"/>
        <family val="3"/>
        <charset val="129"/>
      </rPr>
      <t>사회복지</t>
    </r>
    <phoneticPr fontId="33" type="noConversion"/>
  </si>
  <si>
    <r>
      <rPr>
        <sz val="10"/>
        <color indexed="8"/>
        <rFont val="맑은 고딕"/>
        <family val="3"/>
        <charset val="129"/>
      </rPr>
      <t>연</t>
    </r>
    <r>
      <rPr>
        <sz val="10"/>
        <color indexed="8"/>
        <rFont val="Tahoma"/>
        <family val="2"/>
      </rPr>
      <t>7</t>
    </r>
    <r>
      <rPr>
        <sz val="10"/>
        <color indexed="8"/>
        <rFont val="맑은 고딕"/>
        <family val="3"/>
        <charset val="129"/>
      </rPr>
      <t>회</t>
    </r>
    <phoneticPr fontId="16" type="noConversion"/>
  </si>
  <si>
    <t>IAAP</t>
    <phoneticPr fontId="33" type="noConversion"/>
  </si>
  <si>
    <r>
      <rPr>
        <sz val="10"/>
        <color indexed="8"/>
        <rFont val="맑은 고딕"/>
        <family val="3"/>
        <charset val="129"/>
      </rPr>
      <t>국제비서</t>
    </r>
  </si>
  <si>
    <r>
      <rPr>
        <sz val="10"/>
        <color indexed="8"/>
        <rFont val="맑은 고딕"/>
        <family val="3"/>
        <charset val="129"/>
      </rPr>
      <t>연</t>
    </r>
    <r>
      <rPr>
        <sz val="10"/>
        <color indexed="8"/>
        <rFont val="Tahoma"/>
        <family val="2"/>
      </rPr>
      <t>3</t>
    </r>
    <r>
      <rPr>
        <sz val="10"/>
        <color indexed="8"/>
        <rFont val="맑은 고딕"/>
        <family val="3"/>
        <charset val="129"/>
      </rPr>
      <t>회</t>
    </r>
  </si>
  <si>
    <r>
      <rPr>
        <sz val="10"/>
        <color indexed="8"/>
        <rFont val="맑은 고딕"/>
        <family val="3"/>
        <charset val="129"/>
      </rPr>
      <t>관광영어</t>
    </r>
  </si>
  <si>
    <t>한어학습</t>
    <phoneticPr fontId="16" type="noConversion"/>
  </si>
  <si>
    <t>1003-7365</t>
    <phoneticPr fontId="16" type="noConversion"/>
  </si>
  <si>
    <t>연변대학</t>
    <phoneticPr fontId="16" type="noConversion"/>
  </si>
  <si>
    <t>관광중국어</t>
    <phoneticPr fontId="16" type="noConversion"/>
  </si>
  <si>
    <r>
      <rPr>
        <sz val="10"/>
        <color indexed="8"/>
        <rFont val="맑은 고딕"/>
        <family val="3"/>
        <charset val="129"/>
      </rPr>
      <t>考古學報</t>
    </r>
  </si>
  <si>
    <r>
      <rPr>
        <sz val="10"/>
        <color indexed="8"/>
        <rFont val="맑은 고딕"/>
        <family val="3"/>
        <charset val="129"/>
      </rPr>
      <t>中國社會科學院考古硏究所</t>
    </r>
  </si>
  <si>
    <r>
      <rPr>
        <sz val="10"/>
        <color indexed="8"/>
        <rFont val="맑은 고딕"/>
        <family val="3"/>
        <charset val="129"/>
      </rPr>
      <t>관광중국어</t>
    </r>
  </si>
  <si>
    <r>
      <rPr>
        <sz val="10"/>
        <color indexed="8"/>
        <rFont val="맑은 고딕"/>
        <family val="3"/>
        <charset val="129"/>
      </rPr>
      <t>考古與文物</t>
    </r>
  </si>
  <si>
    <r>
      <rPr>
        <sz val="10"/>
        <color indexed="8"/>
        <rFont val="맑은 고딕"/>
        <family val="3"/>
        <charset val="129"/>
      </rPr>
      <t>陜西省考古硏究院</t>
    </r>
  </si>
  <si>
    <r>
      <rPr>
        <sz val="10"/>
        <color indexed="8"/>
        <rFont val="맑은 고딕"/>
        <family val="3"/>
        <charset val="129"/>
      </rPr>
      <t>변강고고연구</t>
    </r>
    <r>
      <rPr>
        <sz val="10"/>
        <color indexed="8"/>
        <rFont val="Tahoma"/>
        <family val="2"/>
      </rPr>
      <t xml:space="preserve"> </t>
    </r>
  </si>
  <si>
    <t>/</t>
    <phoneticPr fontId="16" type="noConversion"/>
  </si>
  <si>
    <r>
      <rPr>
        <sz val="10"/>
        <color indexed="8"/>
        <rFont val="맑은 고딕"/>
        <family val="3"/>
        <charset val="129"/>
      </rPr>
      <t>연</t>
    </r>
    <r>
      <rPr>
        <sz val="10"/>
        <color indexed="8"/>
        <rFont val="Tahoma"/>
        <family val="2"/>
      </rPr>
      <t>1</t>
    </r>
    <r>
      <rPr>
        <sz val="10"/>
        <color indexed="8"/>
        <rFont val="맑은 고딕"/>
        <family val="3"/>
        <charset val="129"/>
      </rPr>
      <t>회</t>
    </r>
  </si>
  <si>
    <r>
      <rPr>
        <sz val="10"/>
        <color indexed="8"/>
        <rFont val="맑은 고딕"/>
        <family val="3"/>
        <charset val="129"/>
      </rPr>
      <t>길림대학변강고고연구</t>
    </r>
  </si>
  <si>
    <r>
      <rPr>
        <sz val="10"/>
        <color indexed="8"/>
        <rFont val="맑은 고딕"/>
        <family val="3"/>
        <charset val="129"/>
      </rPr>
      <t>語文敎學與硏究</t>
    </r>
  </si>
  <si>
    <t>1004-0498</t>
  </si>
  <si>
    <r>
      <rPr>
        <sz val="10"/>
        <color indexed="8"/>
        <rFont val="맑은 고딕"/>
        <family val="3"/>
        <charset val="129"/>
      </rPr>
      <t>華中師範大學</t>
    </r>
  </si>
  <si>
    <r>
      <rPr>
        <sz val="10"/>
        <color indexed="8"/>
        <rFont val="맑은 고딕"/>
        <family val="3"/>
        <charset val="129"/>
      </rPr>
      <t>중국어문</t>
    </r>
  </si>
  <si>
    <r>
      <rPr>
        <sz val="10"/>
        <color indexed="8"/>
        <rFont val="맑은 고딕"/>
        <family val="3"/>
        <charset val="129"/>
      </rPr>
      <t>동방서점</t>
    </r>
    <r>
      <rPr>
        <sz val="10"/>
        <color indexed="8"/>
        <rFont val="Tahoma"/>
        <family val="2"/>
      </rPr>
      <t>(</t>
    </r>
    <r>
      <rPr>
        <sz val="10"/>
        <color indexed="8"/>
        <rFont val="맑은 고딕"/>
        <family val="3"/>
        <charset val="129"/>
      </rPr>
      <t>東方書店</t>
    </r>
    <r>
      <rPr>
        <sz val="10"/>
        <color indexed="8"/>
        <rFont val="Tahoma"/>
        <family val="2"/>
      </rPr>
      <t>)</t>
    </r>
  </si>
  <si>
    <r>
      <rPr>
        <sz val="10"/>
        <color indexed="8"/>
        <rFont val="맑은 고딕"/>
        <family val="3"/>
        <charset val="129"/>
      </rPr>
      <t>世界漢語敎學</t>
    </r>
  </si>
  <si>
    <r>
      <rPr>
        <sz val="10"/>
        <color indexed="8"/>
        <rFont val="맑은 고딕"/>
        <family val="3"/>
        <charset val="129"/>
      </rPr>
      <t>北京言語學院</t>
    </r>
  </si>
  <si>
    <t>Accounting Review</t>
  </si>
  <si>
    <r>
      <rPr>
        <sz val="10"/>
        <color indexed="8"/>
        <rFont val="맑은 고딕"/>
        <family val="3"/>
        <charset val="129"/>
      </rPr>
      <t>세무회계</t>
    </r>
  </si>
  <si>
    <t>Journal of Retailing</t>
    <phoneticPr fontId="16" type="noConversion"/>
  </si>
  <si>
    <t>0022-4359</t>
    <phoneticPr fontId="16" type="noConversion"/>
  </si>
  <si>
    <r>
      <rPr>
        <sz val="9"/>
        <rFont val="돋움"/>
        <family val="3"/>
        <charset val="129"/>
      </rPr>
      <t>년</t>
    </r>
    <r>
      <rPr>
        <sz val="9"/>
        <rFont val="Tahoma"/>
        <family val="2"/>
      </rPr>
      <t>4</t>
    </r>
    <r>
      <rPr>
        <sz val="9"/>
        <rFont val="돋움"/>
        <family val="3"/>
        <charset val="129"/>
      </rPr>
      <t>회</t>
    </r>
    <phoneticPr fontId="16" type="noConversion"/>
  </si>
  <si>
    <t>Elsevier</t>
    <phoneticPr fontId="16" type="noConversion"/>
  </si>
  <si>
    <t>경영과</t>
    <phoneticPr fontId="16" type="noConversion"/>
  </si>
  <si>
    <r>
      <rPr>
        <sz val="10"/>
        <color indexed="8"/>
        <rFont val="맑은 고딕"/>
        <family val="3"/>
        <charset val="129"/>
      </rPr>
      <t>멀티미디어</t>
    </r>
    <phoneticPr fontId="33" type="noConversion"/>
  </si>
  <si>
    <r>
      <rPr>
        <sz val="10"/>
        <color indexed="8"/>
        <rFont val="맑은 고딕"/>
        <family val="3"/>
        <charset val="129"/>
      </rPr>
      <t>연</t>
    </r>
    <r>
      <rPr>
        <sz val="10"/>
        <color indexed="8"/>
        <rFont val="Tahoma"/>
        <family val="2"/>
      </rPr>
      <t>5</t>
    </r>
    <r>
      <rPr>
        <sz val="10"/>
        <color indexed="8"/>
        <rFont val="맑은 고딕"/>
        <family val="3"/>
        <charset val="129"/>
      </rPr>
      <t>회</t>
    </r>
  </si>
  <si>
    <r>
      <rPr>
        <sz val="10"/>
        <color indexed="8"/>
        <rFont val="맑은 고딕"/>
        <family val="3"/>
        <charset val="129"/>
      </rPr>
      <t>건축디자인</t>
    </r>
  </si>
  <si>
    <r>
      <rPr>
        <sz val="10"/>
        <color indexed="8"/>
        <rFont val="맑은 고딕"/>
        <family val="3"/>
        <charset val="129"/>
      </rPr>
      <t>년</t>
    </r>
    <r>
      <rPr>
        <sz val="10"/>
        <color indexed="8"/>
        <rFont val="Tahoma"/>
        <family val="2"/>
      </rPr>
      <t>11</t>
    </r>
    <r>
      <rPr>
        <sz val="10"/>
        <color indexed="8"/>
        <rFont val="맑은 고딕"/>
        <family val="3"/>
        <charset val="129"/>
      </rPr>
      <t>회</t>
    </r>
  </si>
  <si>
    <t>Appetite</t>
    <phoneticPr fontId="16" type="noConversion"/>
  </si>
  <si>
    <t>0195-6663</t>
    <phoneticPr fontId="16" type="noConversion"/>
  </si>
  <si>
    <t>월간</t>
    <phoneticPr fontId="16" type="noConversion"/>
  </si>
  <si>
    <t>식품영양</t>
    <phoneticPr fontId="33" type="noConversion"/>
  </si>
  <si>
    <t>Food Quality and Preference</t>
    <phoneticPr fontId="16" type="noConversion"/>
  </si>
  <si>
    <t>0950-3293</t>
    <phoneticPr fontId="16" type="noConversion"/>
  </si>
  <si>
    <r>
      <rPr>
        <sz val="10"/>
        <color indexed="8"/>
        <rFont val="돋움"/>
        <family val="3"/>
        <charset val="129"/>
      </rPr>
      <t>연</t>
    </r>
    <r>
      <rPr>
        <sz val="10"/>
        <color indexed="8"/>
        <rFont val="Tahoma"/>
        <family val="2"/>
      </rPr>
      <t>8</t>
    </r>
    <r>
      <rPr>
        <sz val="10"/>
        <color indexed="8"/>
        <rFont val="돋움"/>
        <family val="3"/>
        <charset val="129"/>
      </rPr>
      <t>회</t>
    </r>
    <phoneticPr fontId="16" type="noConversion"/>
  </si>
  <si>
    <t xml:space="preserve">Total </t>
    <phoneticPr fontId="16" type="noConversion"/>
  </si>
  <si>
    <t xml:space="preserve">Handling Charge </t>
    <phoneticPr fontId="16" type="noConversion"/>
  </si>
  <si>
    <t xml:space="preserve">Grand Total </t>
    <phoneticPr fontId="16" type="noConversion"/>
  </si>
  <si>
    <t>구독</t>
    <phoneticPr fontId="4" type="noConversion"/>
  </si>
  <si>
    <t>학과별총액</t>
    <phoneticPr fontId="4" type="noConversion"/>
  </si>
  <si>
    <t>계</t>
    <phoneticPr fontId="4" type="noConversion"/>
  </si>
  <si>
    <t>좋은생각</t>
    <phoneticPr fontId="4" type="noConversion"/>
  </si>
  <si>
    <t>월간</t>
    <phoneticPr fontId="4" type="noConversion"/>
  </si>
  <si>
    <t>좋은생각</t>
    <phoneticPr fontId="4" type="noConversion"/>
  </si>
  <si>
    <t>구독</t>
    <phoneticPr fontId="4" type="noConversion"/>
  </si>
  <si>
    <t>예산부족</t>
    <phoneticPr fontId="4" type="noConversion"/>
  </si>
  <si>
    <t>미구독</t>
    <phoneticPr fontId="4" type="noConversion"/>
  </si>
  <si>
    <t>학과구독요청업무연락</t>
    <phoneticPr fontId="4" type="noConversion"/>
  </si>
  <si>
    <t>서기  2017 년   11 월   23 일</t>
    <phoneticPr fontId="26" type="noConversion"/>
  </si>
  <si>
    <t>구독기간</t>
    <phoneticPr fontId="16" type="noConversion"/>
  </si>
  <si>
    <t>가격(원)</t>
    <phoneticPr fontId="16" type="noConversion"/>
  </si>
  <si>
    <t>간호행정학회지</t>
    <phoneticPr fontId="33" type="noConversion"/>
  </si>
  <si>
    <t>2018.1-12</t>
    <phoneticPr fontId="33" type="noConversion"/>
  </si>
  <si>
    <t>대한임상미생물학회지 (The Annals of clinical microbiology)</t>
    <phoneticPr fontId="33" type="noConversion"/>
  </si>
  <si>
    <t>대한의료관련감염관리학회</t>
    <phoneticPr fontId="33" type="noConversion"/>
  </si>
  <si>
    <t>연2회</t>
    <phoneticPr fontId="33" type="noConversion"/>
  </si>
  <si>
    <t>대한의료관련감염관리학회
(대한병원감염관리학회)</t>
    <phoneticPr fontId="33" type="noConversion"/>
  </si>
  <si>
    <t>Blood research</t>
    <phoneticPr fontId="33" type="noConversion"/>
  </si>
  <si>
    <t>기증-직배</t>
    <phoneticPr fontId="33" type="noConversion"/>
  </si>
  <si>
    <t>대한방사선과학회</t>
    <phoneticPr fontId="33" type="noConversion"/>
  </si>
  <si>
    <t>한국콘텐츠학회논문지</t>
    <phoneticPr fontId="33" type="noConversion"/>
  </si>
  <si>
    <t>계간</t>
    <phoneticPr fontId="16" type="noConversion"/>
  </si>
  <si>
    <t>한국전문물리치료학회</t>
    <phoneticPr fontId="33" type="noConversion"/>
  </si>
  <si>
    <t>한국인체예술학회지</t>
    <phoneticPr fontId="33" type="noConversion"/>
  </si>
  <si>
    <t>연4회</t>
    <phoneticPr fontId="16" type="noConversion"/>
  </si>
  <si>
    <t>대한의료정보학회지 HIR(Healthcare Informatics Research)</t>
    <phoneticPr fontId="33" type="noConversion"/>
  </si>
  <si>
    <t>한국상담학회</t>
    <phoneticPr fontId="33" type="noConversion"/>
  </si>
  <si>
    <t>상담 및 심리치료</t>
    <phoneticPr fontId="33" type="noConversion"/>
  </si>
  <si>
    <t>한국보육지원학회지</t>
    <phoneticPr fontId="33" type="noConversion"/>
  </si>
  <si>
    <t>한국회계학회</t>
    <phoneticPr fontId="33" type="noConversion"/>
  </si>
  <si>
    <t>East Asian Journal of Business Management (유통과학연구 부록)</t>
    <phoneticPr fontId="33" type="noConversion"/>
  </si>
  <si>
    <t>International Journal of Industrial Distribution and Business (유통과학연구 부록)</t>
    <phoneticPr fontId="33" type="noConversion"/>
  </si>
  <si>
    <t>광고학연구</t>
    <phoneticPr fontId="33" type="noConversion"/>
  </si>
  <si>
    <t>가:30000,엱30000</t>
    <phoneticPr fontId="16" type="noConversion"/>
  </si>
  <si>
    <t>한국금융공학회</t>
    <phoneticPr fontId="33" type="noConversion"/>
  </si>
  <si>
    <t>보험학회지</t>
    <phoneticPr fontId="33" type="noConversion"/>
  </si>
  <si>
    <t>한국정보통신학회지</t>
    <phoneticPr fontId="33" type="noConversion"/>
  </si>
  <si>
    <t>KIPS TCCS (한국정보처리학회지 부록)</t>
    <phoneticPr fontId="33" type="noConversion"/>
  </si>
  <si>
    <t>웹진전환예정</t>
    <phoneticPr fontId="33" type="noConversion"/>
  </si>
  <si>
    <t>정보와 통신 (한국통신학회논문지 부록)</t>
    <phoneticPr fontId="33" type="noConversion"/>
  </si>
  <si>
    <t>브랜드디자인학연구</t>
    <phoneticPr fontId="33" type="noConversion"/>
  </si>
  <si>
    <t>KIBIM Magazine</t>
    <phoneticPr fontId="33" type="noConversion"/>
  </si>
  <si>
    <t>가입비-3만원 / 연회비-5만원</t>
    <phoneticPr fontId="16" type="noConversion"/>
  </si>
  <si>
    <t>가:30000,연50000</t>
    <phoneticPr fontId="16" type="noConversion"/>
  </si>
  <si>
    <t>한국상품문화디자인학회</t>
    <phoneticPr fontId="33" type="noConversion"/>
  </si>
  <si>
    <t>(한국상품문화디자인 학회 논문집)-&gt;상품문화디자인학연구</t>
    <phoneticPr fontId="33" type="noConversion"/>
  </si>
  <si>
    <t>디자인매거진CA</t>
    <phoneticPr fontId="16" type="noConversion"/>
  </si>
  <si>
    <t>추가</t>
    <phoneticPr fontId="16" type="noConversion"/>
  </si>
  <si>
    <t>그리고책</t>
    <phoneticPr fontId="16" type="noConversion"/>
  </si>
  <si>
    <t>내셔널지오그래픽(한국판)</t>
    <phoneticPr fontId="16" type="noConversion"/>
  </si>
  <si>
    <t>출판문화</t>
    <phoneticPr fontId="16" type="noConversion"/>
  </si>
  <si>
    <t>대한출판문화협회</t>
    <phoneticPr fontId="16" type="noConversion"/>
  </si>
  <si>
    <t>캠퍼스잡&amp;조이</t>
    <phoneticPr fontId="16" type="noConversion"/>
  </si>
  <si>
    <t>한국경제신문사</t>
    <phoneticPr fontId="16" type="noConversion"/>
  </si>
  <si>
    <t>격주간</t>
    <phoneticPr fontId="16" type="noConversion"/>
  </si>
  <si>
    <t>합 계</t>
    <phoneticPr fontId="16" type="noConversion"/>
  </si>
  <si>
    <t>Yekwang Books  Tel.(02)336-0267  Fax.(02)322-8875</t>
    <phoneticPr fontId="16" type="noConversion"/>
  </si>
  <si>
    <t>종수증가목적</t>
    <phoneticPr fontId="4" type="noConversion"/>
  </si>
  <si>
    <t>취업주제분야 목적</t>
    <phoneticPr fontId="4" type="noConversion"/>
  </si>
  <si>
    <t>중단이었으나 신규</t>
    <phoneticPr fontId="4" type="noConversion"/>
  </si>
  <si>
    <t>요리주제분야목적</t>
    <phoneticPr fontId="4" type="noConversion"/>
  </si>
  <si>
    <t>학과요청업무연락</t>
    <phoneticPr fontId="4" type="noConversion"/>
  </si>
  <si>
    <t>출판문화</t>
    <phoneticPr fontId="4" type="noConversion"/>
  </si>
  <si>
    <t>캠퍼스잡&amp;조이</t>
    <phoneticPr fontId="4" type="noConversion"/>
  </si>
  <si>
    <t>한국경제신문사</t>
    <phoneticPr fontId="4" type="noConversion"/>
  </si>
  <si>
    <t>대한출판문화협회</t>
    <phoneticPr fontId="4" type="noConversion"/>
  </si>
  <si>
    <t>격주간</t>
    <phoneticPr fontId="4" type="noConversion"/>
  </si>
  <si>
    <t>1228-2162</t>
    <phoneticPr fontId="4" type="noConversion"/>
  </si>
  <si>
    <t>1227-1985</t>
    <phoneticPr fontId="4" type="noConversion"/>
  </si>
  <si>
    <t>2093-436X</t>
    <phoneticPr fontId="4" type="noConversion"/>
  </si>
  <si>
    <t>연변대학</t>
    <phoneticPr fontId="4" type="noConversion"/>
  </si>
  <si>
    <t>-</t>
    <phoneticPr fontId="4" type="noConversion"/>
  </si>
  <si>
    <t>간호</t>
  </si>
  <si>
    <t>임상병리</t>
  </si>
  <si>
    <t>방사선</t>
  </si>
  <si>
    <t>물리치료</t>
  </si>
  <si>
    <t>뷰티아트</t>
  </si>
  <si>
    <t>의료정보</t>
  </si>
  <si>
    <t>식품영양</t>
  </si>
  <si>
    <r>
      <t>영유아</t>
    </r>
    <r>
      <rPr>
        <sz val="9"/>
        <color rgb="FF000000"/>
        <rFont val="함초롬바탕"/>
        <family val="1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학부</t>
    </r>
    <r>
      <rPr>
        <sz val="9"/>
        <color rgb="FF000000"/>
        <rFont val="함초롬바탕"/>
        <family val="1"/>
        <charset val="129"/>
      </rPr>
      <t>)</t>
    </r>
  </si>
  <si>
    <t>사회복지</t>
  </si>
  <si>
    <t>국제비서</t>
  </si>
  <si>
    <t>관광영어</t>
  </si>
  <si>
    <t>관광중국어</t>
  </si>
  <si>
    <t>세무회계</t>
  </si>
  <si>
    <t>경영</t>
  </si>
  <si>
    <t>금융정보</t>
  </si>
  <si>
    <r>
      <t>글로벌</t>
    </r>
    <r>
      <rPr>
        <sz val="9"/>
        <color rgb="FF000000"/>
        <rFont val="함초롬바탕"/>
        <family val="1"/>
        <charset val="129"/>
      </rPr>
      <t>IT</t>
    </r>
  </si>
  <si>
    <r>
      <t>IT</t>
    </r>
    <r>
      <rPr>
        <sz val="9"/>
        <color rgb="FF000000"/>
        <rFont val="맑은 고딕"/>
        <family val="3"/>
        <charset val="129"/>
        <scheme val="minor"/>
      </rPr>
      <t>응용보안</t>
    </r>
  </si>
  <si>
    <t>디지털정보통신</t>
  </si>
  <si>
    <t>멀티미디어</t>
  </si>
  <si>
    <t>건축디자인</t>
  </si>
  <si>
    <t>시각미디어디자인</t>
  </si>
  <si>
    <t>인터넷정보과</t>
  </si>
  <si>
    <t>학과소계</t>
  </si>
  <si>
    <t>총계</t>
  </si>
  <si>
    <t>국내
국외</t>
    <phoneticPr fontId="4" type="noConversion"/>
  </si>
  <si>
    <t>학과
번호</t>
    <phoneticPr fontId="4" type="noConversion"/>
  </si>
  <si>
    <t>IJC(International Journal of Contents)</t>
    <phoneticPr fontId="16" type="noConversion"/>
  </si>
  <si>
    <t>IJC(International Journal of Contents)</t>
    <phoneticPr fontId="4" type="noConversion"/>
  </si>
  <si>
    <t>대한진단검사의학회지 
(Annals of Laboratory Medicine)</t>
    <phoneticPr fontId="4" type="noConversion"/>
  </si>
  <si>
    <t>구독
(취소사유)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</si>
</sst>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2" formatCode="_-&quot;₩&quot;* #,##0_-;\-&quot;₩&quot;* #,##0_-;_-&quot;₩&quot;* &quot;-&quot;_-;_-@_-"/>
    <numFmt numFmtId="41" formatCode="_-* #,##0_-;\-* #,##0_-;_-* &quot;-&quot;_-;_-@_-"/>
    <numFmt numFmtId="26" formatCode="\$#,##0.00_);[Red]\(\$#,##0.00\)"/>
    <numFmt numFmtId="176" formatCode="#,##0;[Red]#,##0"/>
    <numFmt numFmtId="177" formatCode="#,##0_);[Red]\(#,##0\)"/>
    <numFmt numFmtId="178" formatCode="0_ "/>
    <numFmt numFmtId="179" formatCode="&quot;US$&quot;#,##0.00;[Red]&quot;US$&quot;#,##0.00"/>
    <numFmt numFmtId="180" formatCode="0;[Red]0"/>
    <numFmt numFmtId="181" formatCode="#,##0_);\(#,##0\)"/>
    <numFmt numFmtId="182" formatCode="#,##0_ "/>
    <numFmt numFmtId="183" formatCode="&quot;₩&quot;#,##0"/>
    <numFmt numFmtId="184" formatCode="_ * #,##0_ ;_ * \-#,##0_ ;_ * &quot;-&quot;_ ;_ @_ "/>
    <numFmt numFmtId="185" formatCode="_ * #,##0.00_ ;_ * \-#,##0.00_ ;_ * &quot;-&quot;??_ ;_ @_ "/>
    <numFmt numFmtId="186" formatCode="&quot;₩&quot;#,##0;&quot;₩&quot;&quot;₩&quot;&quot;₩&quot;&quot;₩&quot;&quot;₩&quot;&quot;₩&quot;&quot;₩&quot;&quot;₩&quot;\-#,##0"/>
    <numFmt numFmtId="187" formatCode="&quot;₩&quot;#,##0.00;&quot;₩&quot;&quot;₩&quot;&quot;₩&quot;&quot;₩&quot;&quot;₩&quot;&quot;₩&quot;&quot;₩&quot;&quot;₩&quot;\-#,##0.00"/>
    <numFmt numFmtId="188" formatCode="_(* #,##0.0_);_(* &quot;₩&quot;&quot;₩&quot;&quot;₩&quot;&quot;₩&quot;&quot;₩&quot;&quot;₩&quot;\(#,##0.0&quot;₩&quot;&quot;₩&quot;&quot;₩&quot;&quot;₩&quot;&quot;₩&quot;&quot;₩&quot;\);_(* &quot;-&quot;_);_(@_)"/>
    <numFmt numFmtId="189" formatCode="&quot;₩&quot;#,##0;[Red]&quot;₩&quot;&quot;₩&quot;\-#,##0"/>
    <numFmt numFmtId="190" formatCode="&quot;₩&quot;#,##0.00;[Red]&quot;₩&quot;&quot;₩&quot;&quot;₩&quot;&quot;₩&quot;&quot;₩&quot;&quot;₩&quot;\-#,##0.00"/>
    <numFmt numFmtId="191" formatCode="&quot;US$&quot;#,##0.00_);[Red]\(&quot;US$&quot;#,##0.00\)"/>
    <numFmt numFmtId="192" formatCode="&quot;US$&quot;#,##0.00"/>
  </numFmts>
  <fonts count="9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FF0000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Trebuchet MS"/>
      <family val="2"/>
    </font>
    <font>
      <sz val="9"/>
      <name val="굴림체"/>
      <family val="3"/>
      <charset val="129"/>
    </font>
    <font>
      <sz val="10"/>
      <name val="Helv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name val="바탕체"/>
      <family val="1"/>
      <charset val="129"/>
    </font>
    <font>
      <sz val="28"/>
      <name val="새굴림"/>
      <family val="1"/>
      <charset val="129"/>
    </font>
    <font>
      <sz val="11"/>
      <color indexed="8"/>
      <name val="새굴림"/>
      <family val="1"/>
      <charset val="129"/>
    </font>
    <font>
      <sz val="9"/>
      <color theme="1"/>
      <name val="돋움"/>
      <family val="3"/>
      <charset val="129"/>
    </font>
    <font>
      <sz val="9"/>
      <color theme="1"/>
      <name val="새굴림"/>
      <family val="1"/>
      <charset val="129"/>
    </font>
    <font>
      <sz val="10"/>
      <name val="새굴림"/>
      <family val="1"/>
      <charset val="129"/>
    </font>
    <font>
      <sz val="11"/>
      <name val="새굴림"/>
      <family val="1"/>
      <charset val="129"/>
    </font>
    <font>
      <u/>
      <sz val="11"/>
      <name val="새굴림"/>
      <family val="1"/>
      <charset val="129"/>
    </font>
    <font>
      <sz val="8"/>
      <name val="바탕"/>
      <family val="1"/>
      <charset val="129"/>
    </font>
    <font>
      <b/>
      <u/>
      <sz val="14"/>
      <name val="새굴림"/>
      <family val="1"/>
      <charset val="129"/>
    </font>
    <font>
      <b/>
      <u/>
      <sz val="12"/>
      <name val="새굴림"/>
      <family val="1"/>
      <charset val="129"/>
    </font>
    <font>
      <b/>
      <u/>
      <sz val="16"/>
      <name val="새굴림"/>
      <family val="1"/>
      <charset val="129"/>
    </font>
    <font>
      <b/>
      <sz val="9"/>
      <name val="새굴림"/>
      <family val="1"/>
      <charset val="129"/>
    </font>
    <font>
      <b/>
      <sz val="9"/>
      <color rgb="FFFF0000"/>
      <name val="새굴림"/>
      <family val="1"/>
      <charset val="129"/>
    </font>
    <font>
      <sz val="9"/>
      <color indexed="8"/>
      <name val="새굴림"/>
      <family val="1"/>
      <charset val="129"/>
    </font>
    <font>
      <sz val="8"/>
      <name val="맑은 고딕"/>
      <family val="3"/>
      <charset val="129"/>
    </font>
    <font>
      <sz val="9"/>
      <name val="새굴림"/>
      <family val="1"/>
      <charset val="129"/>
    </font>
    <font>
      <sz val="7"/>
      <color indexed="8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color indexed="10"/>
      <name val="새굴림"/>
      <family val="1"/>
      <charset val="129"/>
    </font>
    <font>
      <sz val="9"/>
      <name val="돋움"/>
      <family val="3"/>
      <charset val="129"/>
    </font>
    <font>
      <b/>
      <sz val="9"/>
      <color rgb="FFFF0000"/>
      <name val="돋움"/>
      <family val="3"/>
      <charset val="129"/>
    </font>
    <font>
      <u/>
      <sz val="11"/>
      <color theme="10"/>
      <name val="맑은 고딕"/>
      <family val="3"/>
      <charset val="129"/>
    </font>
    <font>
      <b/>
      <sz val="9"/>
      <color theme="1"/>
      <name val="새굴림"/>
      <family val="1"/>
      <charset val="129"/>
    </font>
    <font>
      <i/>
      <sz val="10"/>
      <name val="새굴림"/>
      <family val="1"/>
      <charset val="129"/>
    </font>
    <font>
      <sz val="11"/>
      <color indexed="9"/>
      <name val="맑은 고딕"/>
      <family val="3"/>
      <charset val="129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9"/>
      <color rgb="FF9C0006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Tahoma"/>
      <family val="2"/>
    </font>
    <font>
      <sz val="10"/>
      <name val="맑은 고딕"/>
      <family val="3"/>
      <charset val="129"/>
    </font>
    <font>
      <b/>
      <sz val="10"/>
      <name val="Tahoma"/>
      <family val="2"/>
    </font>
    <font>
      <b/>
      <sz val="20"/>
      <name val="돋움"/>
      <family val="3"/>
      <charset val="129"/>
    </font>
    <font>
      <b/>
      <sz val="20"/>
      <name val="Tahoma"/>
      <family val="2"/>
    </font>
    <font>
      <b/>
      <sz val="11"/>
      <name val="Tahoma"/>
      <family val="2"/>
    </font>
    <font>
      <b/>
      <sz val="11"/>
      <name val="맑은 고딕"/>
      <family val="3"/>
      <charset val="129"/>
    </font>
    <font>
      <u/>
      <sz val="10"/>
      <name val="Tahoma"/>
      <family val="2"/>
    </font>
    <font>
      <b/>
      <sz val="9"/>
      <name val="Tahoma"/>
      <family val="2"/>
    </font>
    <font>
      <sz val="11"/>
      <name val="Tahoma"/>
      <family val="2"/>
    </font>
    <font>
      <sz val="10"/>
      <color theme="1"/>
      <name val="Tahoma"/>
      <family val="2"/>
    </font>
    <font>
      <sz val="10"/>
      <color indexed="8"/>
      <name val="맑은 고딕"/>
      <family val="3"/>
      <charset val="129"/>
    </font>
    <font>
      <sz val="10"/>
      <color rgb="FFFF0000"/>
      <name val="Tahoma"/>
      <family val="2"/>
    </font>
    <font>
      <sz val="9"/>
      <name val="Tahoma"/>
      <family val="2"/>
    </font>
    <font>
      <sz val="10"/>
      <color indexed="8"/>
      <name val="Tahoma"/>
      <family val="2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i/>
      <sz val="10"/>
      <name val="Tahoma"/>
      <family val="2"/>
    </font>
    <font>
      <b/>
      <sz val="10"/>
      <color rgb="FFFF0000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함초롬바탕"/>
      <family val="1"/>
      <charset val="129"/>
    </font>
    <font>
      <sz val="10"/>
      <color theme="1"/>
      <name val="함초롬바탕"/>
      <family val="1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4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6DFEA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rgb="FF5D83B0"/>
      </left>
      <right style="thick">
        <color rgb="FF88A5C4"/>
      </right>
      <top style="double">
        <color rgb="FF5D83B0"/>
      </top>
      <bottom style="dotted">
        <color rgb="FF88A5C4"/>
      </bottom>
      <diagonal/>
    </border>
    <border>
      <left style="thick">
        <color rgb="FF88A5C4"/>
      </left>
      <right style="thin">
        <color rgb="FF88A5C4"/>
      </right>
      <top style="dotted">
        <color rgb="FF88A5C4"/>
      </top>
      <bottom style="dotted">
        <color rgb="FF88A5C4"/>
      </bottom>
      <diagonal/>
    </border>
    <border>
      <left style="thin">
        <color rgb="FF88A5C4"/>
      </left>
      <right style="thin">
        <color rgb="FF88A5C4"/>
      </right>
      <top style="dotted">
        <color rgb="FF88A5C4"/>
      </top>
      <bottom style="dotted">
        <color rgb="FF88A5C4"/>
      </bottom>
      <diagonal/>
    </border>
    <border>
      <left style="thick">
        <color rgb="FF5D83B0"/>
      </left>
      <right style="thick">
        <color rgb="FF88A5C4"/>
      </right>
      <top style="dotted">
        <color rgb="FF88A5C4"/>
      </top>
      <bottom style="dotted">
        <color rgb="FF88A5C4"/>
      </bottom>
      <diagonal/>
    </border>
    <border>
      <left style="thick">
        <color rgb="FF5D83B0"/>
      </left>
      <right style="thick">
        <color rgb="FF88A5C4"/>
      </right>
      <top style="dotted">
        <color rgb="FF88A5C4"/>
      </top>
      <bottom style="double">
        <color rgb="FF7F7FFF"/>
      </bottom>
      <diagonal/>
    </border>
    <border>
      <left style="thick">
        <color rgb="FF88A5C4"/>
      </left>
      <right style="thin">
        <color rgb="FF88A5C4"/>
      </right>
      <top style="dotted">
        <color rgb="FF88A5C4"/>
      </top>
      <bottom style="double">
        <color rgb="FF7F7FFF"/>
      </bottom>
      <diagonal/>
    </border>
    <border>
      <left style="thin">
        <color rgb="FF88A5C4"/>
      </left>
      <right style="thin">
        <color rgb="FF88A5C4"/>
      </right>
      <top style="dotted">
        <color rgb="FF88A5C4"/>
      </top>
      <bottom style="double">
        <color rgb="FF7F7FFF"/>
      </bottom>
      <diagonal/>
    </border>
    <border>
      <left style="thick">
        <color rgb="FF5D83B0"/>
      </left>
      <right style="thick">
        <color rgb="FF88A5C4"/>
      </right>
      <top style="double">
        <color rgb="FF7F7FFF"/>
      </top>
      <bottom style="thick">
        <color rgb="FF5D83B0"/>
      </bottom>
      <diagonal/>
    </border>
    <border>
      <left style="thick">
        <color rgb="FF88A5C4"/>
      </left>
      <right style="thin">
        <color rgb="FF88A5C4"/>
      </right>
      <top style="double">
        <color rgb="FF7F7FFF"/>
      </top>
      <bottom style="thick">
        <color rgb="FF5D83B0"/>
      </bottom>
      <diagonal/>
    </border>
    <border>
      <left style="thin">
        <color rgb="FF88A5C4"/>
      </left>
      <right style="thin">
        <color rgb="FF88A5C4"/>
      </right>
      <top style="double">
        <color rgb="FF7F7FFF"/>
      </top>
      <bottom style="thick">
        <color rgb="FF5D83B0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1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1" fontId="18" fillId="0" borderId="0"/>
    <xf numFmtId="0" fontId="7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2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184" fontId="44" fillId="0" borderId="0" applyFont="0" applyFill="0" applyBorder="0" applyAlignment="0" applyProtection="0"/>
    <xf numFmtId="185" fontId="44" fillId="0" borderId="0" applyFont="0" applyFill="0" applyBorder="0" applyAlignment="0" applyProtection="0"/>
    <xf numFmtId="186" fontId="44" fillId="0" borderId="0" applyFont="0" applyFill="0" applyBorder="0" applyAlignment="0" applyProtection="0"/>
    <xf numFmtId="187" fontId="44" fillId="0" borderId="0" applyFont="0" applyFill="0" applyBorder="0" applyAlignment="0" applyProtection="0"/>
    <xf numFmtId="38" fontId="45" fillId="28" borderId="0" applyNumberFormat="0" applyBorder="0" applyAlignment="0" applyProtection="0"/>
    <xf numFmtId="0" fontId="46" fillId="0" borderId="23" applyNumberFormat="0" applyAlignment="0" applyProtection="0">
      <alignment horizontal="left" vertical="center"/>
    </xf>
    <xf numFmtId="0" fontId="46" fillId="0" borderId="24">
      <alignment horizontal="left" vertical="center"/>
    </xf>
    <xf numFmtId="10" fontId="45" fillId="29" borderId="11" applyNumberFormat="0" applyBorder="0" applyAlignment="0" applyProtection="0"/>
    <xf numFmtId="188" fontId="47" fillId="0" borderId="0"/>
    <xf numFmtId="0" fontId="44" fillId="0" borderId="0"/>
    <xf numFmtId="10" fontId="44" fillId="0" borderId="0" applyFont="0" applyFill="0" applyBorder="0" applyAlignment="0" applyProtection="0"/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34" borderId="25" applyNumberFormat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2" fillId="35" borderId="26" applyNumberFormat="0" applyFont="0" applyAlignment="0" applyProtection="0">
      <alignment vertical="center"/>
    </xf>
    <xf numFmtId="0" fontId="7" fillId="35" borderId="26" applyNumberFormat="0" applyFont="0" applyAlignment="0" applyProtection="0">
      <alignment vertical="center"/>
    </xf>
    <xf numFmtId="0" fontId="51" fillId="36" borderId="0" applyNumberFormat="0" applyBorder="0" applyAlignment="0" applyProtection="0">
      <alignment vertical="center"/>
    </xf>
    <xf numFmtId="0" fontId="52" fillId="0" borderId="0"/>
    <xf numFmtId="0" fontId="53" fillId="0" borderId="0" applyNumberFormat="0" applyFill="0" applyBorder="0" applyAlignment="0" applyProtection="0">
      <alignment vertical="center"/>
    </xf>
    <xf numFmtId="0" fontId="54" fillId="37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0" fillId="0" borderId="0"/>
    <xf numFmtId="0" fontId="55" fillId="0" borderId="28" applyNumberFormat="0" applyFill="0" applyAlignment="0" applyProtection="0">
      <alignment vertical="center"/>
    </xf>
    <xf numFmtId="0" fontId="56" fillId="0" borderId="29" applyNumberFormat="0" applyFill="0" applyAlignment="0" applyProtection="0">
      <alignment vertical="center"/>
    </xf>
    <xf numFmtId="0" fontId="57" fillId="19" borderId="25" applyNumberFormat="0" applyAlignment="0" applyProtection="0">
      <alignment vertical="center"/>
    </xf>
    <xf numFmtId="0" fontId="58" fillId="0" borderId="30" applyNumberFormat="0" applyFill="0" applyAlignment="0" applyProtection="0">
      <alignment vertical="center"/>
    </xf>
    <xf numFmtId="0" fontId="59" fillId="0" borderId="31" applyNumberFormat="0" applyFill="0" applyAlignment="0" applyProtection="0">
      <alignment vertical="center"/>
    </xf>
    <xf numFmtId="0" fontId="60" fillId="0" borderId="32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16" borderId="0" applyNumberFormat="0" applyBorder="0" applyAlignment="0" applyProtection="0">
      <alignment vertical="center"/>
    </xf>
    <xf numFmtId="0" fontId="63" fillId="34" borderId="33" applyNumberFormat="0" applyAlignment="0" applyProtection="0">
      <alignment vertical="center"/>
    </xf>
    <xf numFmtId="189" fontId="44" fillId="0" borderId="0" applyFont="0" applyFill="0" applyBorder="0" applyAlignment="0" applyProtection="0"/>
    <xf numFmtId="190" fontId="44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4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564">
    <xf numFmtId="0" fontId="0" fillId="0" borderId="0" xfId="0">
      <alignment vertical="center"/>
    </xf>
    <xf numFmtId="0" fontId="3" fillId="3" borderId="1" xfId="2" applyNumberFormat="1" applyFont="1" applyFill="1" applyBorder="1" applyAlignment="1">
      <alignment horizontal="center" vertical="center"/>
    </xf>
    <xf numFmtId="0" fontId="3" fillId="3" borderId="1" xfId="2" applyNumberFormat="1" applyFont="1" applyFill="1" applyBorder="1" applyAlignment="1">
      <alignment horizontal="center" vertical="center" shrinkToFit="1"/>
    </xf>
    <xf numFmtId="0" fontId="3" fillId="3" borderId="2" xfId="2" applyNumberFormat="1" applyFont="1" applyFill="1" applyBorder="1" applyAlignment="1">
      <alignment horizontal="center" vertical="center"/>
    </xf>
    <xf numFmtId="0" fontId="5" fillId="3" borderId="2" xfId="2" applyNumberFormat="1" applyFont="1" applyFill="1" applyBorder="1" applyAlignment="1">
      <alignment horizontal="center" vertical="center"/>
    </xf>
    <xf numFmtId="41" fontId="6" fillId="4" borderId="2" xfId="1" applyFont="1" applyFill="1" applyBorder="1" applyAlignment="1">
      <alignment horizontal="center" vertical="center"/>
    </xf>
    <xf numFmtId="41" fontId="6" fillId="5" borderId="2" xfId="1" applyFont="1" applyFill="1" applyBorder="1" applyAlignment="1">
      <alignment horizontal="center" vertical="center"/>
    </xf>
    <xf numFmtId="176" fontId="6" fillId="5" borderId="2" xfId="2" applyNumberFormat="1" applyFont="1" applyFill="1" applyBorder="1" applyAlignment="1">
      <alignment horizontal="center" vertical="center"/>
    </xf>
    <xf numFmtId="0" fontId="3" fillId="5" borderId="2" xfId="2" applyNumberFormat="1" applyFont="1" applyFill="1" applyBorder="1" applyAlignment="1">
      <alignment horizontal="center" vertical="center"/>
    </xf>
    <xf numFmtId="176" fontId="6" fillId="5" borderId="2" xfId="1" applyNumberFormat="1" applyFont="1" applyFill="1" applyBorder="1" applyAlignment="1">
      <alignment horizontal="right" vertical="center"/>
    </xf>
    <xf numFmtId="177" fontId="6" fillId="5" borderId="2" xfId="2" applyNumberFormat="1" applyFont="1" applyFill="1" applyBorder="1" applyAlignment="1">
      <alignment horizontal="center" vertical="center"/>
    </xf>
    <xf numFmtId="0" fontId="6" fillId="6" borderId="1" xfId="2" applyNumberFormat="1" applyFont="1" applyFill="1" applyBorder="1" applyAlignment="1">
      <alignment horizontal="center" vertical="center" wrapText="1"/>
    </xf>
    <xf numFmtId="0" fontId="6" fillId="6" borderId="1" xfId="2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8" fontId="6" fillId="3" borderId="1" xfId="2" applyNumberFormat="1" applyFont="1" applyFill="1" applyBorder="1" applyAlignment="1">
      <alignment horizontal="center" vertical="center" wrapText="1"/>
    </xf>
    <xf numFmtId="0" fontId="6" fillId="6" borderId="1" xfId="3" applyNumberFormat="1" applyFont="1" applyFill="1" applyBorder="1" applyAlignment="1">
      <alignment horizontal="left" vertical="center"/>
    </xf>
    <xf numFmtId="0" fontId="6" fillId="6" borderId="1" xfId="4" applyNumberFormat="1" applyFont="1" applyFill="1" applyBorder="1" applyAlignment="1">
      <alignment horizontal="left" vertical="center"/>
    </xf>
    <xf numFmtId="0" fontId="6" fillId="6" borderId="1" xfId="2" applyFont="1" applyFill="1" applyBorder="1" applyAlignment="1">
      <alignment horizontal="center" vertical="center"/>
    </xf>
    <xf numFmtId="0" fontId="6" fillId="6" borderId="1" xfId="5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79" fontId="6" fillId="4" borderId="1" xfId="6" applyNumberFormat="1" applyFont="1" applyFill="1" applyBorder="1" applyAlignment="1">
      <alignment vertical="center" wrapText="1"/>
    </xf>
    <xf numFmtId="179" fontId="6" fillId="6" borderId="1" xfId="0" applyNumberFormat="1" applyFont="1" applyFill="1" applyBorder="1">
      <alignment vertical="center"/>
    </xf>
    <xf numFmtId="0" fontId="6" fillId="6" borderId="1" xfId="4" applyNumberFormat="1" applyFont="1" applyFill="1" applyBorder="1" applyAlignment="1">
      <alignment horizontal="center" vertical="center"/>
    </xf>
    <xf numFmtId="176" fontId="6" fillId="6" borderId="1" xfId="1" applyNumberFormat="1" applyFont="1" applyFill="1" applyBorder="1" applyAlignment="1">
      <alignment horizontal="right" vertical="center" wrapText="1"/>
    </xf>
    <xf numFmtId="176" fontId="6" fillId="6" borderId="1" xfId="6" applyNumberFormat="1" applyFont="1" applyFill="1" applyBorder="1" applyAlignment="1">
      <alignment horizontal="right" vertical="center" wrapText="1"/>
    </xf>
    <xf numFmtId="41" fontId="6" fillId="6" borderId="1" xfId="1" applyFont="1" applyFill="1" applyBorder="1" applyAlignment="1">
      <alignment horizontal="center" vertical="center"/>
    </xf>
    <xf numFmtId="176" fontId="6" fillId="6" borderId="1" xfId="0" applyNumberFormat="1" applyFont="1" applyFill="1" applyBorder="1">
      <alignment vertical="center"/>
    </xf>
    <xf numFmtId="41" fontId="6" fillId="6" borderId="1" xfId="6" applyFont="1" applyFill="1" applyBorder="1" applyAlignment="1">
      <alignment horizontal="right" vertical="center" wrapText="1"/>
    </xf>
    <xf numFmtId="0" fontId="6" fillId="6" borderId="1" xfId="4" applyNumberFormat="1" applyFont="1" applyFill="1" applyBorder="1" applyAlignment="1">
      <alignment vertical="center"/>
    </xf>
    <xf numFmtId="0" fontId="6" fillId="6" borderId="1" xfId="7" applyNumberFormat="1" applyFont="1" applyFill="1" applyBorder="1" applyAlignment="1">
      <alignment horizontal="left" vertical="center" wrapText="1"/>
    </xf>
    <xf numFmtId="0" fontId="6" fillId="6" borderId="1" xfId="2" applyNumberFormat="1" applyFont="1" applyFill="1" applyBorder="1" applyAlignment="1">
      <alignment horizontal="left" vertical="center"/>
    </xf>
    <xf numFmtId="0" fontId="6" fillId="6" borderId="1" xfId="2" applyFont="1" applyFill="1" applyBorder="1" applyAlignment="1">
      <alignment horizontal="center" vertical="center" wrapText="1"/>
    </xf>
    <xf numFmtId="0" fontId="6" fillId="6" borderId="1" xfId="7" applyNumberFormat="1" applyFont="1" applyFill="1" applyBorder="1" applyAlignment="1">
      <alignment vertical="center" wrapText="1"/>
    </xf>
    <xf numFmtId="0" fontId="6" fillId="6" borderId="1" xfId="8" applyFont="1" applyFill="1" applyBorder="1" applyAlignment="1">
      <alignment horizontal="center" vertical="center"/>
    </xf>
    <xf numFmtId="176" fontId="6" fillId="6" borderId="1" xfId="8" applyNumberFormat="1" applyFont="1" applyFill="1" applyBorder="1" applyAlignment="1">
      <alignment horizontal="right" vertical="center" wrapText="1"/>
    </xf>
    <xf numFmtId="176" fontId="6" fillId="6" borderId="1" xfId="0" applyNumberFormat="1" applyFont="1" applyFill="1" applyBorder="1" applyAlignment="1">
      <alignment horizontal="right" vertical="center"/>
    </xf>
    <xf numFmtId="0" fontId="6" fillId="6" borderId="1" xfId="2" applyNumberFormat="1" applyFont="1" applyFill="1" applyBorder="1" applyAlignment="1">
      <alignment vertical="center" wrapText="1"/>
    </xf>
    <xf numFmtId="0" fontId="6" fillId="6" borderId="1" xfId="2" applyNumberFormat="1" applyFont="1" applyFill="1" applyBorder="1" applyAlignment="1">
      <alignment horizontal="left" vertical="center" wrapText="1"/>
    </xf>
    <xf numFmtId="0" fontId="6" fillId="6" borderId="3" xfId="2" applyNumberFormat="1" applyFont="1" applyFill="1" applyBorder="1" applyAlignment="1">
      <alignment horizontal="center" vertical="center"/>
    </xf>
    <xf numFmtId="179" fontId="6" fillId="4" borderId="1" xfId="8" applyNumberFormat="1" applyFont="1" applyFill="1" applyBorder="1" applyAlignment="1">
      <alignment horizontal="right" vertical="center" wrapText="1"/>
    </xf>
    <xf numFmtId="0" fontId="6" fillId="6" borderId="3" xfId="2" applyFont="1" applyFill="1" applyBorder="1" applyAlignment="1">
      <alignment horizontal="center" vertical="center" wrapText="1"/>
    </xf>
    <xf numFmtId="176" fontId="6" fillId="6" borderId="1" xfId="1" applyNumberFormat="1" applyFont="1" applyFill="1" applyBorder="1" applyAlignment="1">
      <alignment horizontal="right" vertical="center"/>
    </xf>
    <xf numFmtId="180" fontId="6" fillId="6" borderId="1" xfId="6" applyNumberFormat="1" applyFont="1" applyFill="1" applyBorder="1" applyAlignment="1">
      <alignment horizontal="right" vertical="center" wrapText="1"/>
    </xf>
    <xf numFmtId="0" fontId="6" fillId="6" borderId="3" xfId="2" applyFont="1" applyFill="1" applyBorder="1" applyAlignment="1">
      <alignment horizontal="center" vertical="center"/>
    </xf>
    <xf numFmtId="0" fontId="6" fillId="6" borderId="1" xfId="4" applyNumberFormat="1" applyFont="1" applyFill="1" applyBorder="1" applyAlignment="1">
      <alignment horizontal="left" vertical="center" wrapText="1"/>
    </xf>
    <xf numFmtId="0" fontId="6" fillId="6" borderId="3" xfId="5" applyFont="1" applyFill="1" applyBorder="1" applyAlignment="1">
      <alignment horizontal="center" vertical="center"/>
    </xf>
    <xf numFmtId="0" fontId="6" fillId="7" borderId="1" xfId="2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shrinkToFit="1"/>
    </xf>
    <xf numFmtId="0" fontId="6" fillId="7" borderId="1" xfId="2" applyNumberFormat="1" applyFont="1" applyFill="1" applyBorder="1" applyAlignment="1">
      <alignment horizontal="center" vertical="center"/>
    </xf>
    <xf numFmtId="0" fontId="6" fillId="7" borderId="1" xfId="4" applyNumberFormat="1" applyFont="1" applyFill="1" applyBorder="1" applyAlignment="1">
      <alignment horizontal="left" vertical="center" wrapText="1"/>
    </xf>
    <xf numFmtId="0" fontId="6" fillId="7" borderId="1" xfId="2" applyFont="1" applyFill="1" applyBorder="1" applyAlignment="1">
      <alignment horizontal="center" vertical="center" wrapText="1"/>
    </xf>
    <xf numFmtId="0" fontId="6" fillId="7" borderId="3" xfId="5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176" fontId="6" fillId="7" borderId="1" xfId="6" applyNumberFormat="1" applyFont="1" applyFill="1" applyBorder="1" applyAlignment="1">
      <alignment horizontal="right" vertical="center" wrapText="1"/>
    </xf>
    <xf numFmtId="41" fontId="6" fillId="7" borderId="1" xfId="1" applyFont="1" applyFill="1" applyBorder="1" applyAlignment="1">
      <alignment horizontal="center" vertical="center"/>
    </xf>
    <xf numFmtId="176" fontId="6" fillId="7" borderId="1" xfId="0" applyNumberFormat="1" applyFont="1" applyFill="1" applyBorder="1">
      <alignment vertical="center"/>
    </xf>
    <xf numFmtId="0" fontId="6" fillId="7" borderId="1" xfId="4" applyNumberFormat="1" applyFont="1" applyFill="1" applyBorder="1" applyAlignment="1">
      <alignment horizontal="center" vertical="center"/>
    </xf>
    <xf numFmtId="176" fontId="6" fillId="7" borderId="1" xfId="1" applyNumberFormat="1" applyFont="1" applyFill="1" applyBorder="1" applyAlignment="1">
      <alignment horizontal="right" vertical="center" wrapText="1"/>
    </xf>
    <xf numFmtId="41" fontId="6" fillId="7" borderId="1" xfId="6" applyFont="1" applyFill="1" applyBorder="1" applyAlignment="1">
      <alignment horizontal="right" vertical="center" wrapText="1"/>
    </xf>
    <xf numFmtId="0" fontId="6" fillId="3" borderId="1" xfId="2" applyNumberFormat="1" applyFont="1" applyFill="1" applyBorder="1" applyAlignment="1">
      <alignment horizontal="center" vertical="center"/>
    </xf>
    <xf numFmtId="0" fontId="6" fillId="6" borderId="1" xfId="7" applyNumberFormat="1" applyFont="1" applyFill="1" applyBorder="1" applyAlignment="1">
      <alignment horizontal="center" vertical="center"/>
    </xf>
    <xf numFmtId="41" fontId="6" fillId="6" borderId="1" xfId="1" applyFont="1" applyFill="1" applyBorder="1" applyAlignment="1">
      <alignment horizontal="right" vertical="center" wrapText="1"/>
    </xf>
    <xf numFmtId="180" fontId="6" fillId="6" borderId="1" xfId="4" applyNumberFormat="1" applyFont="1" applyFill="1" applyBorder="1" applyAlignment="1">
      <alignment horizontal="center" vertical="center"/>
    </xf>
    <xf numFmtId="0" fontId="6" fillId="3" borderId="1" xfId="2" applyNumberFormat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shrinkToFit="1"/>
    </xf>
    <xf numFmtId="180" fontId="6" fillId="6" borderId="1" xfId="6" applyNumberFormat="1" applyFont="1" applyFill="1" applyBorder="1" applyAlignment="1">
      <alignment vertical="center" wrapText="1"/>
    </xf>
    <xf numFmtId="180" fontId="6" fillId="6" borderId="1" xfId="0" applyNumberFormat="1" applyFont="1" applyFill="1" applyBorder="1">
      <alignment vertical="center"/>
    </xf>
    <xf numFmtId="179" fontId="6" fillId="4" borderId="1" xfId="6" applyNumberFormat="1" applyFont="1" applyFill="1" applyBorder="1" applyAlignment="1">
      <alignment horizontal="right" vertical="center" wrapText="1"/>
    </xf>
    <xf numFmtId="0" fontId="6" fillId="6" borderId="1" xfId="5" applyNumberFormat="1" applyFont="1" applyFill="1" applyBorder="1" applyAlignment="1">
      <alignment horizontal="center" vertical="center"/>
    </xf>
    <xf numFmtId="0" fontId="6" fillId="6" borderId="1" xfId="9" applyNumberFormat="1" applyFont="1" applyFill="1" applyBorder="1" applyAlignment="1">
      <alignment horizontal="center" vertical="center"/>
    </xf>
    <xf numFmtId="181" fontId="6" fillId="6" borderId="1" xfId="1" applyNumberFormat="1" applyFont="1" applyFill="1" applyBorder="1" applyAlignment="1">
      <alignment horizontal="right" vertical="center" wrapText="1"/>
    </xf>
    <xf numFmtId="0" fontId="6" fillId="6" borderId="1" xfId="10" applyNumberFormat="1" applyFont="1" applyFill="1" applyBorder="1" applyAlignment="1">
      <alignment horizontal="left" vertical="center"/>
    </xf>
    <xf numFmtId="0" fontId="6" fillId="7" borderId="1" xfId="11" applyNumberFormat="1" applyFont="1" applyFill="1" applyBorder="1" applyAlignment="1">
      <alignment horizontal="left" vertical="center" shrinkToFit="1"/>
    </xf>
    <xf numFmtId="0" fontId="6" fillId="7" borderId="1" xfId="4" applyNumberFormat="1" applyFont="1" applyFill="1" applyBorder="1" applyAlignment="1">
      <alignment horizontal="left" vertical="center"/>
    </xf>
    <xf numFmtId="0" fontId="6" fillId="7" borderId="1" xfId="2" applyFont="1" applyFill="1" applyBorder="1" applyAlignment="1">
      <alignment horizontal="center" vertical="center"/>
    </xf>
    <xf numFmtId="0" fontId="6" fillId="7" borderId="1" xfId="5" applyFont="1" applyFill="1" applyBorder="1" applyAlignment="1">
      <alignment horizontal="center" vertical="center"/>
    </xf>
    <xf numFmtId="41" fontId="6" fillId="7" borderId="1" xfId="1" applyFont="1" applyFill="1" applyBorder="1" applyAlignment="1">
      <alignment horizontal="center" vertical="center" wrapText="1"/>
    </xf>
    <xf numFmtId="0" fontId="6" fillId="6" borderId="1" xfId="12" applyNumberFormat="1" applyFont="1" applyFill="1" applyBorder="1" applyAlignment="1">
      <alignment horizontal="left" vertical="center"/>
    </xf>
    <xf numFmtId="182" fontId="6" fillId="6" borderId="1" xfId="0" applyNumberFormat="1" applyFont="1" applyFill="1" applyBorder="1" applyAlignment="1">
      <alignment horizontal="center" vertical="center"/>
    </xf>
    <xf numFmtId="0" fontId="6" fillId="6" borderId="1" xfId="2" applyNumberFormat="1" applyFont="1" applyFill="1" applyBorder="1" applyAlignment="1">
      <alignment vertical="center"/>
    </xf>
    <xf numFmtId="0" fontId="6" fillId="6" borderId="1" xfId="13" applyNumberFormat="1" applyFont="1" applyFill="1" applyBorder="1" applyAlignment="1">
      <alignment horizontal="left" vertical="center" wrapText="1"/>
    </xf>
    <xf numFmtId="0" fontId="6" fillId="6" borderId="1" xfId="14" applyNumberFormat="1" applyFont="1" applyFill="1" applyBorder="1" applyAlignment="1">
      <alignment horizontal="left" vertical="center" wrapText="1"/>
    </xf>
    <xf numFmtId="0" fontId="6" fillId="6" borderId="1" xfId="15" applyNumberFormat="1" applyFont="1" applyFill="1" applyBorder="1" applyAlignment="1">
      <alignment horizontal="left" vertical="center" wrapText="1"/>
    </xf>
    <xf numFmtId="0" fontId="6" fillId="6" borderId="1" xfId="16" applyNumberFormat="1" applyFont="1" applyFill="1" applyBorder="1" applyAlignment="1">
      <alignment horizontal="left" vertical="center" wrapText="1"/>
    </xf>
    <xf numFmtId="0" fontId="6" fillId="6" borderId="1" xfId="17" applyNumberFormat="1" applyFont="1" applyFill="1" applyBorder="1" applyAlignment="1">
      <alignment horizontal="left" vertical="center" wrapText="1"/>
    </xf>
    <xf numFmtId="0" fontId="6" fillId="7" borderId="1" xfId="2" applyNumberFormat="1" applyFont="1" applyFill="1" applyBorder="1" applyAlignment="1">
      <alignment horizontal="left" vertical="center"/>
    </xf>
    <xf numFmtId="176" fontId="6" fillId="7" borderId="1" xfId="8" applyNumberFormat="1" applyFont="1" applyFill="1" applyBorder="1" applyAlignment="1">
      <alignment horizontal="right" vertical="center" wrapText="1"/>
    </xf>
    <xf numFmtId="0" fontId="6" fillId="8" borderId="1" xfId="2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shrinkToFit="1"/>
    </xf>
    <xf numFmtId="0" fontId="6" fillId="8" borderId="1" xfId="2" applyNumberFormat="1" applyFont="1" applyFill="1" applyBorder="1" applyAlignment="1">
      <alignment horizontal="left" vertical="center"/>
    </xf>
    <xf numFmtId="0" fontId="6" fillId="8" borderId="1" xfId="2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176" fontId="6" fillId="8" borderId="1" xfId="8" applyNumberFormat="1" applyFont="1" applyFill="1" applyBorder="1" applyAlignment="1">
      <alignment horizontal="right" vertical="center" wrapText="1"/>
    </xf>
    <xf numFmtId="41" fontId="6" fillId="8" borderId="1" xfId="1" applyFont="1" applyFill="1" applyBorder="1" applyAlignment="1">
      <alignment horizontal="center" vertical="center" wrapText="1"/>
    </xf>
    <xf numFmtId="176" fontId="6" fillId="8" borderId="1" xfId="0" applyNumberFormat="1" applyFont="1" applyFill="1" applyBorder="1">
      <alignment vertical="center"/>
    </xf>
    <xf numFmtId="0" fontId="6" fillId="8" borderId="1" xfId="4" applyNumberFormat="1" applyFont="1" applyFill="1" applyBorder="1" applyAlignment="1">
      <alignment horizontal="center" vertical="center"/>
    </xf>
    <xf numFmtId="176" fontId="6" fillId="8" borderId="1" xfId="6" applyNumberFormat="1" applyFont="1" applyFill="1" applyBorder="1" applyAlignment="1">
      <alignment horizontal="right" vertical="center" wrapText="1"/>
    </xf>
    <xf numFmtId="41" fontId="6" fillId="8" borderId="1" xfId="6" applyFont="1" applyFill="1" applyBorder="1" applyAlignment="1">
      <alignment horizontal="right" vertical="center" wrapText="1"/>
    </xf>
    <xf numFmtId="0" fontId="9" fillId="9" borderId="1" xfId="2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shrinkToFit="1"/>
    </xf>
    <xf numFmtId="0" fontId="9" fillId="9" borderId="0" xfId="2" applyNumberFormat="1" applyFont="1" applyFill="1" applyBorder="1" applyAlignment="1">
      <alignment horizontal="left" vertical="center"/>
    </xf>
    <xf numFmtId="0" fontId="9" fillId="9" borderId="0" xfId="2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176" fontId="9" fillId="9" borderId="0" xfId="8" applyNumberFormat="1" applyFont="1" applyFill="1" applyBorder="1" applyAlignment="1">
      <alignment horizontal="right" vertical="center" wrapText="1"/>
    </xf>
    <xf numFmtId="41" fontId="9" fillId="9" borderId="0" xfId="1" applyFont="1" applyFill="1" applyBorder="1" applyAlignment="1">
      <alignment horizontal="center" vertical="center" wrapText="1"/>
    </xf>
    <xf numFmtId="176" fontId="9" fillId="9" borderId="1" xfId="0" applyNumberFormat="1" applyFont="1" applyFill="1" applyBorder="1">
      <alignment vertical="center"/>
    </xf>
    <xf numFmtId="0" fontId="9" fillId="9" borderId="1" xfId="4" applyNumberFormat="1" applyFont="1" applyFill="1" applyBorder="1" applyAlignment="1">
      <alignment horizontal="center" vertical="center"/>
    </xf>
    <xf numFmtId="176" fontId="9" fillId="9" borderId="1" xfId="6" applyNumberFormat="1" applyFont="1" applyFill="1" applyBorder="1" applyAlignment="1">
      <alignment horizontal="right" vertical="center" wrapText="1"/>
    </xf>
    <xf numFmtId="41" fontId="9" fillId="9" borderId="1" xfId="6" applyFont="1" applyFill="1" applyBorder="1" applyAlignment="1">
      <alignment horizontal="right" vertical="center" wrapText="1"/>
    </xf>
    <xf numFmtId="0" fontId="6" fillId="6" borderId="4" xfId="7" applyNumberFormat="1" applyFont="1" applyFill="1" applyBorder="1" applyAlignment="1">
      <alignment horizontal="left" vertical="center" wrapText="1"/>
    </xf>
    <xf numFmtId="0" fontId="6" fillId="6" borderId="4" xfId="2" applyNumberFormat="1" applyFont="1" applyFill="1" applyBorder="1" applyAlignment="1">
      <alignment horizontal="left" vertical="center"/>
    </xf>
    <xf numFmtId="0" fontId="6" fillId="6" borderId="4" xfId="2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176" fontId="6" fillId="6" borderId="4" xfId="8" applyNumberFormat="1" applyFont="1" applyFill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0" fontId="6" fillId="7" borderId="4" xfId="7" applyNumberFormat="1" applyFont="1" applyFill="1" applyBorder="1" applyAlignment="1">
      <alignment horizontal="left" vertical="center" wrapText="1"/>
    </xf>
    <xf numFmtId="0" fontId="6" fillId="7" borderId="4" xfId="2" applyNumberFormat="1" applyFont="1" applyFill="1" applyBorder="1" applyAlignment="1">
      <alignment horizontal="left" vertical="center"/>
    </xf>
    <xf numFmtId="0" fontId="6" fillId="7" borderId="4" xfId="2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176" fontId="6" fillId="7" borderId="4" xfId="8" applyNumberFormat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center" vertical="center" wrapText="1"/>
    </xf>
    <xf numFmtId="176" fontId="6" fillId="7" borderId="1" xfId="0" applyNumberFormat="1" applyFont="1" applyFill="1" applyBorder="1" applyAlignment="1">
      <alignment horizontal="right" vertical="center"/>
    </xf>
    <xf numFmtId="0" fontId="6" fillId="8" borderId="1" xfId="5" applyNumberFormat="1" applyFont="1" applyFill="1" applyBorder="1" applyAlignment="1">
      <alignment horizontal="center" vertical="center" shrinkToFit="1"/>
    </xf>
    <xf numFmtId="0" fontId="6" fillId="8" borderId="4" xfId="4" applyNumberFormat="1" applyFont="1" applyFill="1" applyBorder="1" applyAlignment="1">
      <alignment horizontal="left" vertical="center"/>
    </xf>
    <xf numFmtId="0" fontId="6" fillId="8" borderId="4" xfId="2" applyFont="1" applyFill="1" applyBorder="1" applyAlignment="1">
      <alignment horizontal="center" vertical="center"/>
    </xf>
    <xf numFmtId="0" fontId="6" fillId="8" borderId="4" xfId="5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176" fontId="6" fillId="8" borderId="1" xfId="0" applyNumberFormat="1" applyFont="1" applyFill="1" applyBorder="1" applyAlignment="1">
      <alignment horizontal="right" vertical="center"/>
    </xf>
    <xf numFmtId="0" fontId="6" fillId="8" borderId="4" xfId="5" applyFont="1" applyFill="1" applyBorder="1" applyAlignment="1">
      <alignment horizontal="center" vertical="center" wrapText="1"/>
    </xf>
    <xf numFmtId="0" fontId="6" fillId="8" borderId="4" xfId="0" applyFont="1" applyFill="1" applyBorder="1">
      <alignment vertical="center"/>
    </xf>
    <xf numFmtId="0" fontId="6" fillId="8" borderId="4" xfId="0" applyFont="1" applyFill="1" applyBorder="1" applyAlignment="1">
      <alignment horizontal="left" vertical="center"/>
    </xf>
    <xf numFmtId="0" fontId="6" fillId="6" borderId="1" xfId="5" applyNumberFormat="1" applyFont="1" applyFill="1" applyBorder="1" applyAlignment="1">
      <alignment horizontal="center" vertical="center" shrinkToFit="1"/>
    </xf>
    <xf numFmtId="0" fontId="6" fillId="3" borderId="1" xfId="5" applyNumberFormat="1" applyFont="1" applyFill="1" applyBorder="1" applyAlignment="1">
      <alignment horizontal="center" vertical="center" shrinkToFit="1"/>
    </xf>
    <xf numFmtId="0" fontId="6" fillId="6" borderId="5" xfId="4" applyNumberFormat="1" applyFont="1" applyFill="1" applyBorder="1" applyAlignment="1">
      <alignment horizontal="left" vertical="center"/>
    </xf>
    <xf numFmtId="0" fontId="6" fillId="6" borderId="5" xfId="2" applyFont="1" applyFill="1" applyBorder="1" applyAlignment="1">
      <alignment horizontal="center" vertical="center"/>
    </xf>
    <xf numFmtId="0" fontId="6" fillId="6" borderId="5" xfId="5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8" applyNumberFormat="1" applyFont="1" applyFill="1" applyBorder="1" applyAlignment="1">
      <alignment horizontal="right" vertical="center" wrapText="1"/>
    </xf>
    <xf numFmtId="41" fontId="6" fillId="6" borderId="6" xfId="1" applyFont="1" applyFill="1" applyBorder="1" applyAlignment="1">
      <alignment horizontal="center" vertical="center" wrapText="1"/>
    </xf>
    <xf numFmtId="0" fontId="6" fillId="7" borderId="1" xfId="7" applyNumberFormat="1" applyFont="1" applyFill="1" applyBorder="1" applyAlignment="1">
      <alignment horizontal="left" vertical="center" wrapText="1"/>
    </xf>
    <xf numFmtId="0" fontId="6" fillId="7" borderId="3" xfId="0" applyFont="1" applyFill="1" applyBorder="1" applyAlignment="1">
      <alignment horizontal="center" vertical="center"/>
    </xf>
    <xf numFmtId="176" fontId="6" fillId="7" borderId="5" xfId="18" applyNumberFormat="1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left" vertical="center"/>
    </xf>
    <xf numFmtId="0" fontId="6" fillId="6" borderId="1" xfId="19" applyNumberFormat="1" applyFont="1" applyFill="1" applyBorder="1" applyAlignment="1">
      <alignment horizontal="left" vertical="center" wrapText="1"/>
    </xf>
    <xf numFmtId="0" fontId="6" fillId="10" borderId="0" xfId="0" applyFont="1" applyFill="1" applyAlignment="1">
      <alignment horizontal="center" vertical="center"/>
    </xf>
    <xf numFmtId="0" fontId="6" fillId="10" borderId="1" xfId="2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shrinkToFit="1"/>
    </xf>
    <xf numFmtId="0" fontId="6" fillId="10" borderId="1" xfId="5" applyNumberFormat="1" applyFont="1" applyFill="1" applyBorder="1" applyAlignment="1">
      <alignment horizontal="center" vertical="center" shrinkToFit="1"/>
    </xf>
    <xf numFmtId="0" fontId="6" fillId="10" borderId="1" xfId="4" applyNumberFormat="1" applyFont="1" applyFill="1" applyBorder="1" applyAlignment="1">
      <alignment horizontal="left" vertical="center"/>
    </xf>
    <xf numFmtId="0" fontId="6" fillId="10" borderId="1" xfId="2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176" fontId="6" fillId="10" borderId="1" xfId="0" applyNumberFormat="1" applyFont="1" applyFill="1" applyBorder="1" applyAlignment="1">
      <alignment horizontal="right" vertical="center"/>
    </xf>
    <xf numFmtId="41" fontId="6" fillId="10" borderId="1" xfId="1" applyFont="1" applyFill="1" applyBorder="1" applyAlignment="1">
      <alignment horizontal="center" vertical="center"/>
    </xf>
    <xf numFmtId="176" fontId="6" fillId="10" borderId="1" xfId="0" applyNumberFormat="1" applyFont="1" applyFill="1" applyBorder="1">
      <alignment vertical="center"/>
    </xf>
    <xf numFmtId="0" fontId="6" fillId="10" borderId="1" xfId="4" applyNumberFormat="1" applyFont="1" applyFill="1" applyBorder="1" applyAlignment="1">
      <alignment horizontal="center" vertical="center"/>
    </xf>
    <xf numFmtId="177" fontId="6" fillId="10" borderId="1" xfId="0" applyNumberFormat="1" applyFont="1" applyFill="1" applyBorder="1" applyAlignment="1">
      <alignment horizontal="right" vertical="center"/>
    </xf>
    <xf numFmtId="0" fontId="6" fillId="10" borderId="1" xfId="4" applyNumberFormat="1" applyFont="1" applyFill="1" applyBorder="1" applyAlignment="1">
      <alignment horizontal="left" vertical="center" shrinkToFit="1"/>
    </xf>
    <xf numFmtId="0" fontId="6" fillId="10" borderId="1" xfId="4" applyNumberFormat="1" applyFont="1" applyFill="1" applyBorder="1" applyAlignment="1" applyProtection="1">
      <alignment horizontal="left" vertical="center" shrinkToFit="1"/>
    </xf>
    <xf numFmtId="0" fontId="6" fillId="10" borderId="1" xfId="4" quotePrefix="1" applyNumberFormat="1" applyFont="1" applyFill="1" applyBorder="1" applyAlignment="1">
      <alignment horizontal="left" vertical="center"/>
    </xf>
    <xf numFmtId="0" fontId="6" fillId="10" borderId="1" xfId="7" applyNumberFormat="1" applyFont="1" applyFill="1" applyBorder="1" applyAlignment="1">
      <alignment horizontal="left" vertical="center" wrapText="1"/>
    </xf>
    <xf numFmtId="0" fontId="6" fillId="10" borderId="1" xfId="2" applyNumberFormat="1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left" vertical="center"/>
    </xf>
    <xf numFmtId="0" fontId="6" fillId="10" borderId="1" xfId="2" applyFont="1" applyFill="1" applyBorder="1" applyAlignment="1">
      <alignment horizontal="center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41" fontId="13" fillId="0" borderId="0" xfId="1" applyFont="1">
      <alignment vertical="center"/>
    </xf>
    <xf numFmtId="0" fontId="13" fillId="0" borderId="0" xfId="0" applyFont="1">
      <alignment vertical="center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 indent="1"/>
    </xf>
    <xf numFmtId="0" fontId="13" fillId="0" borderId="7" xfId="0" applyNumberFormat="1" applyFont="1" applyBorder="1" applyAlignment="1">
      <alignment horizontal="center" vertical="center"/>
    </xf>
    <xf numFmtId="41" fontId="13" fillId="0" borderId="7" xfId="1" applyFont="1" applyBorder="1">
      <alignment vertical="center"/>
    </xf>
    <xf numFmtId="0" fontId="14" fillId="11" borderId="7" xfId="0" applyNumberFormat="1" applyFont="1" applyFill="1" applyBorder="1" applyAlignment="1">
      <alignment horizontal="center" vertical="center"/>
    </xf>
    <xf numFmtId="41" fontId="14" fillId="11" borderId="7" xfId="1" applyNumberFormat="1" applyFont="1" applyFill="1" applyBorder="1">
      <alignment vertical="center"/>
    </xf>
    <xf numFmtId="0" fontId="5" fillId="3" borderId="2" xfId="2" applyNumberFormat="1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/>
    </xf>
    <xf numFmtId="41" fontId="13" fillId="6" borderId="7" xfId="1" applyFont="1" applyFill="1" applyBorder="1">
      <alignment vertical="center"/>
    </xf>
    <xf numFmtId="41" fontId="13" fillId="6" borderId="7" xfId="1" applyFont="1" applyFill="1" applyBorder="1" applyAlignment="1">
      <alignment horizontal="center" vertical="center"/>
    </xf>
    <xf numFmtId="41" fontId="13" fillId="6" borderId="7" xfId="1" applyFont="1" applyFill="1" applyBorder="1" applyAlignment="1">
      <alignment horizontal="left" vertical="center" indent="1"/>
    </xf>
    <xf numFmtId="41" fontId="15" fillId="6" borderId="7" xfId="1" applyFont="1" applyFill="1" applyBorder="1" applyAlignment="1">
      <alignment horizontal="center" vertical="center"/>
    </xf>
    <xf numFmtId="41" fontId="14" fillId="6" borderId="7" xfId="1" applyFont="1" applyFill="1" applyBorder="1" applyAlignment="1">
      <alignment horizontal="center" vertical="center"/>
    </xf>
    <xf numFmtId="41" fontId="14" fillId="6" borderId="7" xfId="1" applyFont="1" applyFill="1" applyBorder="1" applyAlignment="1">
      <alignment horizontal="left" vertical="center" indent="1"/>
    </xf>
    <xf numFmtId="41" fontId="14" fillId="6" borderId="7" xfId="1" applyFont="1" applyFill="1" applyBorder="1">
      <alignment vertical="center"/>
    </xf>
    <xf numFmtId="41" fontId="15" fillId="12" borderId="7" xfId="1" applyFont="1" applyFill="1" applyBorder="1" applyAlignment="1">
      <alignment horizontal="center" vertical="center"/>
    </xf>
    <xf numFmtId="41" fontId="15" fillId="12" borderId="7" xfId="1" applyFont="1" applyFill="1" applyBorder="1">
      <alignment vertical="center"/>
    </xf>
    <xf numFmtId="41" fontId="15" fillId="6" borderId="7" xfId="1" applyFont="1" applyFill="1" applyBorder="1" applyAlignment="1">
      <alignment vertical="center"/>
    </xf>
    <xf numFmtId="41" fontId="17" fillId="6" borderId="7" xfId="1" applyFont="1" applyFill="1" applyBorder="1" applyAlignment="1">
      <alignment vertical="center" wrapText="1"/>
    </xf>
    <xf numFmtId="41" fontId="14" fillId="6" borderId="7" xfId="1" applyFont="1" applyFill="1" applyBorder="1" applyAlignment="1">
      <alignment vertical="center"/>
    </xf>
    <xf numFmtId="41" fontId="13" fillId="6" borderId="7" xfId="1" applyFont="1" applyFill="1" applyBorder="1" applyAlignment="1">
      <alignment vertical="center"/>
    </xf>
    <xf numFmtId="180" fontId="13" fillId="0" borderId="0" xfId="0" applyNumberFormat="1" applyFont="1" applyAlignment="1">
      <alignment vertical="center"/>
    </xf>
    <xf numFmtId="0" fontId="20" fillId="0" borderId="0" xfId="21" applyFont="1" applyFill="1">
      <alignment vertical="center"/>
    </xf>
    <xf numFmtId="0" fontId="22" fillId="0" borderId="0" xfId="22" applyFont="1" applyFill="1" applyAlignment="1">
      <alignment vertical="center" wrapText="1"/>
    </xf>
    <xf numFmtId="3" fontId="2" fillId="0" borderId="0" xfId="2" applyNumberFormat="1" applyFill="1">
      <alignment vertical="center"/>
    </xf>
    <xf numFmtId="1" fontId="23" fillId="0" borderId="0" xfId="20" applyFont="1" applyFill="1" applyAlignment="1">
      <alignment horizontal="center" vertical="center" shrinkToFit="1"/>
    </xf>
    <xf numFmtId="1" fontId="23" fillId="0" borderId="0" xfId="20" applyFont="1" applyFill="1" applyAlignment="1">
      <alignment vertical="center" shrinkToFit="1"/>
    </xf>
    <xf numFmtId="1" fontId="23" fillId="0" borderId="0" xfId="20" applyNumberFormat="1" applyFont="1" applyFill="1" applyAlignment="1">
      <alignment horizontal="center" vertical="center" shrinkToFit="1"/>
    </xf>
    <xf numFmtId="0" fontId="23" fillId="0" borderId="0" xfId="20" applyNumberFormat="1" applyFont="1" applyFill="1" applyBorder="1" applyAlignment="1">
      <alignment horizontal="center" vertical="center" shrinkToFit="1"/>
    </xf>
    <xf numFmtId="182" fontId="23" fillId="0" borderId="0" xfId="6" applyNumberFormat="1" applyFont="1" applyFill="1" applyAlignment="1">
      <alignment vertical="center" wrapText="1" shrinkToFit="1"/>
    </xf>
    <xf numFmtId="182" fontId="24" fillId="0" borderId="0" xfId="6" applyNumberFormat="1" applyFont="1" applyFill="1" applyAlignment="1">
      <alignment vertical="center" wrapText="1" shrinkToFit="1"/>
    </xf>
    <xf numFmtId="0" fontId="24" fillId="0" borderId="0" xfId="21" applyFont="1" applyFill="1" applyAlignment="1">
      <alignment horizontal="center" vertical="center" shrinkToFit="1"/>
    </xf>
    <xf numFmtId="1" fontId="25" fillId="0" borderId="0" xfId="20" quotePrefix="1" applyFont="1" applyFill="1" applyBorder="1" applyAlignment="1">
      <alignment vertical="center"/>
    </xf>
    <xf numFmtId="1" fontId="25" fillId="0" borderId="0" xfId="20" quotePrefix="1" applyFont="1" applyFill="1" applyBorder="1" applyAlignment="1">
      <alignment vertical="center" shrinkToFit="1"/>
    </xf>
    <xf numFmtId="1" fontId="23" fillId="0" borderId="0" xfId="20" applyFont="1" applyFill="1" applyBorder="1" applyAlignment="1">
      <alignment horizontal="center" vertical="center" shrinkToFit="1"/>
    </xf>
    <xf numFmtId="1" fontId="23" fillId="0" borderId="0" xfId="20" applyNumberFormat="1" applyFont="1" applyFill="1" applyBorder="1" applyAlignment="1">
      <alignment horizontal="center" vertical="center" shrinkToFit="1"/>
    </xf>
    <xf numFmtId="1" fontId="27" fillId="0" borderId="0" xfId="20" applyFont="1" applyFill="1" applyAlignment="1">
      <alignment vertical="center"/>
    </xf>
    <xf numFmtId="1" fontId="27" fillId="0" borderId="0" xfId="20" applyFont="1" applyFill="1" applyAlignment="1">
      <alignment vertical="center" shrinkToFit="1"/>
    </xf>
    <xf numFmtId="1" fontId="23" fillId="0" borderId="0" xfId="20" applyFont="1" applyFill="1" applyAlignment="1">
      <alignment horizontal="center" vertical="center"/>
    </xf>
    <xf numFmtId="1" fontId="25" fillId="0" borderId="0" xfId="20" applyFont="1" applyFill="1" applyAlignment="1">
      <alignment vertical="center"/>
    </xf>
    <xf numFmtId="1" fontId="25" fillId="0" borderId="0" xfId="20" applyFont="1" applyFill="1" applyAlignment="1">
      <alignment vertical="center" shrinkToFit="1"/>
    </xf>
    <xf numFmtId="0" fontId="23" fillId="0" borderId="0" xfId="21" applyFont="1" applyFill="1" applyAlignment="1">
      <alignment horizontal="center" vertical="center" shrinkToFit="1"/>
    </xf>
    <xf numFmtId="0" fontId="23" fillId="0" borderId="0" xfId="21" applyFont="1" applyFill="1" applyAlignment="1">
      <alignment horizontal="left" vertical="center" shrinkToFit="1"/>
    </xf>
    <xf numFmtId="0" fontId="23" fillId="0" borderId="0" xfId="21" applyNumberFormat="1" applyFont="1" applyFill="1" applyAlignment="1">
      <alignment horizontal="center" vertical="center" shrinkToFit="1"/>
    </xf>
    <xf numFmtId="182" fontId="23" fillId="0" borderId="0" xfId="6" applyNumberFormat="1" applyFont="1" applyFill="1" applyAlignment="1">
      <alignment horizontal="left" vertical="center" wrapText="1" shrinkToFit="1"/>
    </xf>
    <xf numFmtId="0" fontId="30" fillId="13" borderId="8" xfId="23" applyFont="1" applyFill="1" applyBorder="1" applyAlignment="1">
      <alignment horizontal="center" vertical="center" shrinkToFit="1"/>
    </xf>
    <xf numFmtId="0" fontId="30" fillId="13" borderId="9" xfId="23" applyFont="1" applyFill="1" applyBorder="1" applyAlignment="1">
      <alignment horizontal="center" vertical="center" shrinkToFit="1"/>
    </xf>
    <xf numFmtId="0" fontId="30" fillId="13" borderId="9" xfId="23" applyNumberFormat="1" applyFont="1" applyFill="1" applyBorder="1" applyAlignment="1">
      <alignment horizontal="center" vertical="center" shrinkToFit="1"/>
    </xf>
    <xf numFmtId="182" fontId="30" fillId="13" borderId="9" xfId="6" applyNumberFormat="1" applyFont="1" applyFill="1" applyBorder="1" applyAlignment="1">
      <alignment horizontal="center" vertical="center" wrapText="1" shrinkToFit="1"/>
    </xf>
    <xf numFmtId="0" fontId="30" fillId="13" borderId="10" xfId="23" applyFont="1" applyFill="1" applyBorder="1" applyAlignment="1">
      <alignment horizontal="center" vertical="center" shrinkToFit="1"/>
    </xf>
    <xf numFmtId="0" fontId="31" fillId="0" borderId="11" xfId="24" applyNumberFormat="1" applyFont="1" applyFill="1" applyBorder="1" applyAlignment="1">
      <alignment horizontal="center" vertical="center" shrinkToFit="1"/>
    </xf>
    <xf numFmtId="0" fontId="30" fillId="13" borderId="12" xfId="23" applyFont="1" applyFill="1" applyBorder="1" applyAlignment="1">
      <alignment horizontal="center" vertical="center" shrinkToFit="1"/>
    </xf>
    <xf numFmtId="0" fontId="32" fillId="0" borderId="13" xfId="3" applyNumberFormat="1" applyFont="1" applyFill="1" applyBorder="1" applyAlignment="1">
      <alignment vertical="center" wrapText="1"/>
    </xf>
    <xf numFmtId="0" fontId="32" fillId="0" borderId="13" xfId="4" applyNumberFormat="1" applyFont="1" applyFill="1" applyBorder="1" applyAlignment="1">
      <alignment horizontal="left" vertical="center" wrapText="1"/>
    </xf>
    <xf numFmtId="0" fontId="34" fillId="0" borderId="13" xfId="21" applyFont="1" applyFill="1" applyBorder="1" applyAlignment="1">
      <alignment horizontal="center" vertical="center"/>
    </xf>
    <xf numFmtId="0" fontId="32" fillId="0" borderId="13" xfId="5" applyFont="1" applyFill="1" applyBorder="1" applyAlignment="1">
      <alignment horizontal="center" vertical="center"/>
    </xf>
    <xf numFmtId="0" fontId="34" fillId="0" borderId="13" xfId="6" applyNumberFormat="1" applyFont="1" applyFill="1" applyBorder="1" applyAlignment="1">
      <alignment horizontal="center" vertical="center" shrinkToFit="1"/>
    </xf>
    <xf numFmtId="177" fontId="34" fillId="0" borderId="13" xfId="6" applyNumberFormat="1" applyFont="1" applyFill="1" applyBorder="1" applyAlignment="1">
      <alignment horizontal="right" vertical="center" wrapText="1"/>
    </xf>
    <xf numFmtId="0" fontId="34" fillId="0" borderId="14" xfId="21" applyFont="1" applyFill="1" applyBorder="1" applyAlignment="1">
      <alignment horizontal="center" vertical="center"/>
    </xf>
    <xf numFmtId="0" fontId="22" fillId="0" borderId="11" xfId="3" applyNumberFormat="1" applyFont="1" applyFill="1" applyBorder="1" applyAlignment="1">
      <alignment horizontal="left" vertical="center" wrapText="1"/>
    </xf>
    <xf numFmtId="0" fontId="22" fillId="0" borderId="11" xfId="4" applyNumberFormat="1" applyFont="1" applyFill="1" applyBorder="1" applyAlignment="1">
      <alignment horizontal="left" vertical="center" wrapText="1"/>
    </xf>
    <xf numFmtId="0" fontId="32" fillId="0" borderId="13" xfId="4" applyNumberFormat="1" applyFont="1" applyFill="1" applyBorder="1" applyAlignment="1">
      <alignment vertical="center" wrapText="1"/>
    </xf>
    <xf numFmtId="0" fontId="2" fillId="0" borderId="0" xfId="2" applyFill="1">
      <alignment vertical="center"/>
    </xf>
    <xf numFmtId="0" fontId="22" fillId="0" borderId="11" xfId="4" applyNumberFormat="1" applyFont="1" applyFill="1" applyBorder="1" applyAlignment="1">
      <alignment vertical="center" wrapText="1"/>
    </xf>
    <xf numFmtId="0" fontId="32" fillId="0" borderId="13" xfId="7" applyNumberFormat="1" applyFont="1" applyFill="1" applyBorder="1" applyAlignment="1">
      <alignment vertical="center" wrapText="1"/>
    </xf>
    <xf numFmtId="0" fontId="32" fillId="0" borderId="13" xfId="24" applyNumberFormat="1" applyFont="1" applyFill="1" applyBorder="1" applyAlignment="1">
      <alignment horizontal="left" vertical="center" wrapText="1"/>
    </xf>
    <xf numFmtId="0" fontId="22" fillId="0" borderId="11" xfId="7" applyNumberFormat="1" applyFont="1" applyFill="1" applyBorder="1" applyAlignment="1">
      <alignment vertical="center" wrapText="1"/>
    </xf>
    <xf numFmtId="0" fontId="22" fillId="0" borderId="11" xfId="24" applyNumberFormat="1" applyFont="1" applyFill="1" applyBorder="1" applyAlignment="1">
      <alignment horizontal="left" vertical="center" wrapText="1"/>
    </xf>
    <xf numFmtId="0" fontId="32" fillId="0" borderId="13" xfId="24" applyNumberFormat="1" applyFont="1" applyFill="1" applyBorder="1" applyAlignment="1">
      <alignment vertical="center" wrapText="1"/>
    </xf>
    <xf numFmtId="0" fontId="22" fillId="0" borderId="11" xfId="24" applyNumberFormat="1" applyFont="1" applyFill="1" applyBorder="1" applyAlignment="1">
      <alignment vertical="center" wrapText="1"/>
    </xf>
    <xf numFmtId="0" fontId="35" fillId="7" borderId="13" xfId="7" applyNumberFormat="1" applyFont="1" applyFill="1" applyBorder="1" applyAlignment="1">
      <alignment vertical="center" wrapText="1"/>
    </xf>
    <xf numFmtId="0" fontId="32" fillId="7" borderId="13" xfId="7" applyNumberFormat="1" applyFont="1" applyFill="1" applyBorder="1" applyAlignment="1">
      <alignment horizontal="left" vertical="center" wrapText="1"/>
    </xf>
    <xf numFmtId="0" fontId="34" fillId="7" borderId="13" xfId="21" applyFont="1" applyFill="1" applyBorder="1" applyAlignment="1">
      <alignment horizontal="center" vertical="center"/>
    </xf>
    <xf numFmtId="0" fontId="32" fillId="7" borderId="13" xfId="24" applyFont="1" applyFill="1" applyBorder="1" applyAlignment="1">
      <alignment horizontal="center" vertical="center"/>
    </xf>
    <xf numFmtId="0" fontId="34" fillId="7" borderId="13" xfId="6" applyNumberFormat="1" applyFont="1" applyFill="1" applyBorder="1" applyAlignment="1">
      <alignment horizontal="center" vertical="center" shrinkToFit="1"/>
    </xf>
    <xf numFmtId="177" fontId="34" fillId="7" borderId="13" xfId="6" applyNumberFormat="1" applyFont="1" applyFill="1" applyBorder="1" applyAlignment="1">
      <alignment horizontal="right" vertical="center" wrapText="1"/>
    </xf>
    <xf numFmtId="0" fontId="34" fillId="7" borderId="14" xfId="21" applyFont="1" applyFill="1" applyBorder="1" applyAlignment="1">
      <alignment horizontal="center" vertical="center"/>
    </xf>
    <xf numFmtId="0" fontId="22" fillId="0" borderId="11" xfId="7" applyNumberFormat="1" applyFont="1" applyFill="1" applyBorder="1" applyAlignment="1">
      <alignment horizontal="left" vertical="center" wrapText="1"/>
    </xf>
    <xf numFmtId="0" fontId="32" fillId="7" borderId="13" xfId="7" applyNumberFormat="1" applyFont="1" applyFill="1" applyBorder="1" applyAlignment="1">
      <alignment vertical="center" wrapText="1"/>
    </xf>
    <xf numFmtId="0" fontId="32" fillId="0" borderId="13" xfId="24" applyFont="1" applyFill="1" applyBorder="1" applyAlignment="1">
      <alignment horizontal="center" vertical="center"/>
    </xf>
    <xf numFmtId="0" fontId="22" fillId="0" borderId="13" xfId="4" applyNumberFormat="1" applyFont="1" applyFill="1" applyBorder="1" applyAlignment="1">
      <alignment horizontal="left" vertical="center" wrapText="1"/>
    </xf>
    <xf numFmtId="0" fontId="32" fillId="0" borderId="14" xfId="25" applyFont="1" applyFill="1" applyBorder="1" applyAlignment="1">
      <alignment horizontal="center" vertical="center"/>
    </xf>
    <xf numFmtId="0" fontId="22" fillId="0" borderId="13" xfId="7" applyNumberFormat="1" applyFont="1" applyFill="1" applyBorder="1" applyAlignment="1">
      <alignment vertical="center" wrapText="1"/>
    </xf>
    <xf numFmtId="0" fontId="38" fillId="0" borderId="13" xfId="2" applyFont="1" applyFill="1" applyBorder="1" applyAlignment="1">
      <alignment horizontal="center" vertical="center"/>
    </xf>
    <xf numFmtId="0" fontId="2" fillId="0" borderId="13" xfId="2" applyFill="1" applyBorder="1">
      <alignment vertical="center"/>
    </xf>
    <xf numFmtId="177" fontId="38" fillId="0" borderId="13" xfId="2" applyNumberFormat="1" applyFont="1" applyFill="1" applyBorder="1" applyAlignment="1">
      <alignment horizontal="right" vertical="center"/>
    </xf>
    <xf numFmtId="0" fontId="2" fillId="0" borderId="14" xfId="2" applyFill="1" applyBorder="1">
      <alignment vertical="center"/>
    </xf>
    <xf numFmtId="0" fontId="32" fillId="0" borderId="13" xfId="26" applyNumberFormat="1" applyFont="1" applyFill="1" applyBorder="1" applyAlignment="1">
      <alignment vertical="center" wrapText="1"/>
    </xf>
    <xf numFmtId="0" fontId="32" fillId="0" borderId="14" xfId="21" applyFont="1" applyFill="1" applyBorder="1" applyAlignment="1">
      <alignment horizontal="center" vertical="center"/>
    </xf>
    <xf numFmtId="0" fontId="22" fillId="0" borderId="13" xfId="4" applyNumberFormat="1" applyFont="1" applyFill="1" applyBorder="1" applyAlignment="1">
      <alignment vertical="center" wrapText="1"/>
    </xf>
    <xf numFmtId="0" fontId="39" fillId="0" borderId="0" xfId="2" applyFont="1" applyFill="1">
      <alignment vertical="center"/>
    </xf>
    <xf numFmtId="0" fontId="32" fillId="7" borderId="13" xfId="24" applyNumberFormat="1" applyFont="1" applyFill="1" applyBorder="1" applyAlignment="1">
      <alignment horizontal="left" vertical="center" wrapText="1"/>
    </xf>
    <xf numFmtId="0" fontId="32" fillId="7" borderId="14" xfId="21" applyFont="1" applyFill="1" applyBorder="1" applyAlignment="1">
      <alignment horizontal="center" vertical="center"/>
    </xf>
    <xf numFmtId="0" fontId="32" fillId="0" borderId="13" xfId="10" applyNumberFormat="1" applyFont="1" applyFill="1" applyBorder="1" applyAlignment="1">
      <alignment vertical="center" wrapText="1"/>
    </xf>
    <xf numFmtId="0" fontId="32" fillId="0" borderId="13" xfId="11" applyNumberFormat="1" applyFont="1" applyFill="1" applyBorder="1" applyAlignment="1">
      <alignment vertical="center" wrapText="1" shrinkToFit="1"/>
    </xf>
    <xf numFmtId="0" fontId="22" fillId="0" borderId="11" xfId="10" applyNumberFormat="1" applyFont="1" applyFill="1" applyBorder="1" applyAlignment="1">
      <alignment horizontal="left" vertical="center" wrapText="1"/>
    </xf>
    <xf numFmtId="0" fontId="22" fillId="0" borderId="11" xfId="11" applyNumberFormat="1" applyFont="1" applyFill="1" applyBorder="1" applyAlignment="1">
      <alignment horizontal="left" vertical="center" wrapText="1" shrinkToFit="1"/>
    </xf>
    <xf numFmtId="0" fontId="32" fillId="0" borderId="13" xfId="12" applyNumberFormat="1" applyFont="1" applyFill="1" applyBorder="1" applyAlignment="1">
      <alignment vertical="center" wrapText="1"/>
    </xf>
    <xf numFmtId="0" fontId="22" fillId="0" borderId="11" xfId="12" applyNumberFormat="1" applyFont="1" applyFill="1" applyBorder="1" applyAlignment="1">
      <alignment horizontal="left" vertical="center" wrapText="1"/>
    </xf>
    <xf numFmtId="0" fontId="32" fillId="0" borderId="13" xfId="24" applyFont="1" applyFill="1" applyBorder="1" applyAlignment="1">
      <alignment horizontal="center" vertical="center" wrapText="1"/>
    </xf>
    <xf numFmtId="0" fontId="22" fillId="0" borderId="13" xfId="17" applyNumberFormat="1" applyFont="1" applyFill="1" applyBorder="1" applyAlignment="1">
      <alignment horizontal="left" vertical="center" wrapText="1"/>
    </xf>
    <xf numFmtId="0" fontId="22" fillId="0" borderId="13" xfId="24" applyNumberFormat="1" applyFont="1" applyFill="1" applyBorder="1" applyAlignment="1">
      <alignment horizontal="left" vertical="center" wrapText="1"/>
    </xf>
    <xf numFmtId="177" fontId="32" fillId="0" borderId="13" xfId="6" applyNumberFormat="1" applyFont="1" applyFill="1" applyBorder="1" applyAlignment="1">
      <alignment horizontal="right" vertical="center" wrapText="1"/>
    </xf>
    <xf numFmtId="0" fontId="22" fillId="0" borderId="0" xfId="24" applyNumberFormat="1" applyFont="1" applyFill="1" applyBorder="1" applyAlignment="1">
      <alignment vertical="center" wrapText="1"/>
    </xf>
    <xf numFmtId="0" fontId="22" fillId="0" borderId="0" xfId="24" applyNumberFormat="1" applyFont="1" applyFill="1" applyBorder="1" applyAlignment="1">
      <alignment horizontal="left" vertical="center" wrapText="1"/>
    </xf>
    <xf numFmtId="0" fontId="32" fillId="0" borderId="13" xfId="6" applyNumberFormat="1" applyFont="1" applyFill="1" applyBorder="1" applyAlignment="1">
      <alignment horizontal="center" vertical="center" shrinkToFit="1"/>
    </xf>
    <xf numFmtId="0" fontId="35" fillId="0" borderId="13" xfId="24" applyNumberFormat="1" applyFont="1" applyFill="1" applyBorder="1" applyAlignment="1">
      <alignment vertical="center" wrapText="1"/>
    </xf>
    <xf numFmtId="0" fontId="22" fillId="0" borderId="13" xfId="7" applyNumberFormat="1" applyFont="1" applyFill="1" applyBorder="1" applyAlignment="1">
      <alignment horizontal="left" vertical="center" wrapText="1"/>
    </xf>
    <xf numFmtId="0" fontId="32" fillId="0" borderId="13" xfId="5" applyFont="1" applyFill="1" applyBorder="1" applyAlignment="1">
      <alignment horizontal="center" vertical="center" wrapText="1"/>
    </xf>
    <xf numFmtId="0" fontId="22" fillId="0" borderId="11" xfId="22" applyFont="1" applyFill="1" applyBorder="1" applyAlignment="1">
      <alignment vertical="center" wrapText="1"/>
    </xf>
    <xf numFmtId="0" fontId="22" fillId="0" borderId="11" xfId="22" applyFont="1" applyFill="1" applyBorder="1" applyAlignment="1">
      <alignment horizontal="left" vertical="center" wrapText="1"/>
    </xf>
    <xf numFmtId="0" fontId="32" fillId="0" borderId="0" xfId="21" applyFont="1" applyFill="1">
      <alignment vertical="center"/>
    </xf>
    <xf numFmtId="0" fontId="32" fillId="0" borderId="13" xfId="25" applyFont="1" applyFill="1" applyBorder="1" applyAlignment="1">
      <alignment vertical="center" wrapText="1"/>
    </xf>
    <xf numFmtId="0" fontId="40" fillId="0" borderId="14" xfId="27" applyFill="1" applyBorder="1" applyAlignment="1" applyProtection="1">
      <alignment horizontal="center" vertical="center"/>
    </xf>
    <xf numFmtId="0" fontId="32" fillId="0" borderId="13" xfId="19" applyNumberFormat="1" applyFont="1" applyFill="1" applyBorder="1" applyAlignment="1">
      <alignment vertical="center" wrapText="1"/>
    </xf>
    <xf numFmtId="0" fontId="22" fillId="0" borderId="11" xfId="19" applyNumberFormat="1" applyFont="1" applyFill="1" applyBorder="1" applyAlignment="1">
      <alignment horizontal="left" vertical="center" wrapText="1"/>
    </xf>
    <xf numFmtId="0" fontId="32" fillId="0" borderId="13" xfId="4" applyNumberFormat="1" applyFont="1" applyFill="1" applyBorder="1" applyAlignment="1">
      <alignment vertical="center" wrapText="1" shrinkToFit="1"/>
    </xf>
    <xf numFmtId="0" fontId="32" fillId="0" borderId="13" xfId="4" applyNumberFormat="1" applyFont="1" applyFill="1" applyBorder="1" applyAlignment="1">
      <alignment horizontal="left" vertical="center" wrapText="1" shrinkToFit="1"/>
    </xf>
    <xf numFmtId="0" fontId="32" fillId="0" borderId="13" xfId="4" applyNumberFormat="1" applyFont="1" applyFill="1" applyBorder="1" applyAlignment="1" applyProtection="1">
      <alignment vertical="center" wrapText="1" shrinkToFit="1"/>
    </xf>
    <xf numFmtId="0" fontId="32" fillId="0" borderId="13" xfId="4" applyNumberFormat="1" applyFont="1" applyFill="1" applyBorder="1" applyAlignment="1" applyProtection="1">
      <alignment horizontal="left" vertical="center" wrapText="1" shrinkToFit="1"/>
    </xf>
    <xf numFmtId="0" fontId="22" fillId="0" borderId="11" xfId="4" applyNumberFormat="1" applyFont="1" applyFill="1" applyBorder="1" applyAlignment="1">
      <alignment horizontal="left" vertical="center" wrapText="1" shrinkToFit="1"/>
    </xf>
    <xf numFmtId="0" fontId="22" fillId="0" borderId="11" xfId="4" applyNumberFormat="1" applyFont="1" applyFill="1" applyBorder="1" applyAlignment="1" applyProtection="1">
      <alignment horizontal="left" vertical="center" wrapText="1" shrinkToFit="1"/>
    </xf>
    <xf numFmtId="0" fontId="32" fillId="0" borderId="13" xfId="4" quotePrefix="1" applyNumberFormat="1" applyFont="1" applyFill="1" applyBorder="1" applyAlignment="1">
      <alignment vertical="center" wrapText="1"/>
    </xf>
    <xf numFmtId="0" fontId="22" fillId="0" borderId="11" xfId="4" quotePrefix="1" applyNumberFormat="1" applyFont="1" applyFill="1" applyBorder="1" applyAlignment="1">
      <alignment horizontal="left" vertical="center" wrapText="1"/>
    </xf>
    <xf numFmtId="0" fontId="32" fillId="0" borderId="13" xfId="25" applyFont="1" applyFill="1" applyBorder="1" applyAlignment="1">
      <alignment horizontal="left" vertical="center" wrapText="1"/>
    </xf>
    <xf numFmtId="0" fontId="30" fillId="13" borderId="15" xfId="21" applyFont="1" applyFill="1" applyBorder="1" applyAlignment="1">
      <alignment horizontal="center" vertical="center" shrinkToFit="1"/>
    </xf>
    <xf numFmtId="0" fontId="30" fillId="13" borderId="20" xfId="21" applyFont="1" applyFill="1" applyBorder="1" applyAlignment="1">
      <alignment horizontal="center" vertical="center" wrapText="1" shrinkToFit="1"/>
    </xf>
    <xf numFmtId="0" fontId="41" fillId="0" borderId="11" xfId="22" applyFont="1" applyFill="1" applyBorder="1" applyAlignment="1">
      <alignment horizontal="left" vertical="center" wrapText="1"/>
    </xf>
    <xf numFmtId="0" fontId="30" fillId="13" borderId="22" xfId="23" applyFont="1" applyFill="1" applyBorder="1" applyAlignment="1">
      <alignment horizontal="center" vertical="center" shrinkToFit="1"/>
    </xf>
    <xf numFmtId="0" fontId="32" fillId="13" borderId="13" xfId="7" applyNumberFormat="1" applyFont="1" applyFill="1" applyBorder="1" applyAlignment="1">
      <alignment vertical="center" wrapText="1"/>
    </xf>
    <xf numFmtId="0" fontId="32" fillId="13" borderId="13" xfId="24" applyNumberFormat="1" applyFont="1" applyFill="1" applyBorder="1" applyAlignment="1">
      <alignment horizontal="left" vertical="center" wrapText="1"/>
    </xf>
    <xf numFmtId="0" fontId="34" fillId="13" borderId="13" xfId="21" applyFont="1" applyFill="1" applyBorder="1" applyAlignment="1">
      <alignment horizontal="center" vertical="center"/>
    </xf>
    <xf numFmtId="0" fontId="32" fillId="13" borderId="13" xfId="24" applyFont="1" applyFill="1" applyBorder="1" applyAlignment="1">
      <alignment horizontal="center" vertical="center"/>
    </xf>
    <xf numFmtId="0" fontId="34" fillId="13" borderId="13" xfId="6" applyNumberFormat="1" applyFont="1" applyFill="1" applyBorder="1" applyAlignment="1">
      <alignment horizontal="center" vertical="center" shrinkToFit="1"/>
    </xf>
    <xf numFmtId="177" fontId="32" fillId="13" borderId="13" xfId="6" applyNumberFormat="1" applyFont="1" applyFill="1" applyBorder="1" applyAlignment="1">
      <alignment horizontal="right" vertical="center" wrapText="1"/>
    </xf>
    <xf numFmtId="0" fontId="32" fillId="13" borderId="14" xfId="21" applyFont="1" applyFill="1" applyBorder="1" applyAlignment="1">
      <alignment horizontal="center" vertical="center"/>
    </xf>
    <xf numFmtId="0" fontId="65" fillId="0" borderId="0" xfId="173" applyFont="1" applyFill="1" applyBorder="1" applyAlignment="1">
      <alignment horizontal="left" vertical="center"/>
    </xf>
    <xf numFmtId="0" fontId="65" fillId="0" borderId="0" xfId="173" applyFont="1" applyFill="1" applyBorder="1" applyAlignment="1">
      <alignment horizontal="center" vertical="center"/>
    </xf>
    <xf numFmtId="0" fontId="65" fillId="0" borderId="0" xfId="173" applyFont="1" applyFill="1" applyBorder="1" applyAlignment="1">
      <alignment vertical="center"/>
    </xf>
    <xf numFmtId="0" fontId="65" fillId="0" borderId="0" xfId="173" applyNumberFormat="1" applyFont="1" applyFill="1" applyBorder="1" applyAlignment="1">
      <alignment vertical="center"/>
    </xf>
    <xf numFmtId="26" fontId="65" fillId="0" borderId="0" xfId="173" applyNumberFormat="1" applyFont="1" applyFill="1" applyBorder="1" applyAlignment="1">
      <alignment horizontal="right" vertical="center"/>
    </xf>
    <xf numFmtId="0" fontId="67" fillId="0" borderId="0" xfId="173" applyFont="1" applyFill="1" applyBorder="1" applyAlignment="1">
      <alignment vertical="center"/>
    </xf>
    <xf numFmtId="0" fontId="65" fillId="0" borderId="0" xfId="173" applyFont="1" applyFill="1" applyBorder="1" applyAlignment="1">
      <alignment horizontal="right" vertical="center"/>
    </xf>
    <xf numFmtId="0" fontId="70" fillId="0" borderId="0" xfId="173" applyFont="1" applyFill="1" applyBorder="1" applyAlignment="1">
      <alignment vertical="center"/>
    </xf>
    <xf numFmtId="191" fontId="65" fillId="0" borderId="0" xfId="173" applyNumberFormat="1" applyFont="1" applyFill="1" applyBorder="1" applyAlignment="1">
      <alignment horizontal="center" vertical="center"/>
    </xf>
    <xf numFmtId="0" fontId="65" fillId="0" borderId="0" xfId="173" applyNumberFormat="1" applyFont="1" applyFill="1" applyBorder="1" applyAlignment="1">
      <alignment horizontal="left" vertical="center" indent="4"/>
    </xf>
    <xf numFmtId="26" fontId="72" fillId="0" borderId="0" xfId="173" applyNumberFormat="1" applyFont="1" applyFill="1" applyBorder="1" applyAlignment="1">
      <alignment horizontal="right" vertical="center"/>
    </xf>
    <xf numFmtId="0" fontId="73" fillId="38" borderId="11" xfId="8" applyNumberFormat="1" applyFont="1" applyFill="1" applyBorder="1" applyAlignment="1">
      <alignment horizontal="center" vertical="center" wrapText="1"/>
    </xf>
    <xf numFmtId="0" fontId="73" fillId="38" borderId="11" xfId="8" applyNumberFormat="1" applyFont="1" applyFill="1" applyBorder="1" applyAlignment="1">
      <alignment horizontal="center" vertical="center"/>
    </xf>
    <xf numFmtId="0" fontId="73" fillId="38" borderId="11" xfId="8" applyFont="1" applyFill="1" applyBorder="1" applyAlignment="1">
      <alignment horizontal="center" vertical="center"/>
    </xf>
    <xf numFmtId="0" fontId="74" fillId="0" borderId="0" xfId="8" applyFont="1" applyAlignment="1">
      <alignment vertical="center"/>
    </xf>
    <xf numFmtId="0" fontId="65" fillId="0" borderId="11" xfId="8" applyFont="1" applyBorder="1" applyAlignment="1">
      <alignment horizontal="center" vertical="center"/>
    </xf>
    <xf numFmtId="0" fontId="75" fillId="6" borderId="11" xfId="3" applyNumberFormat="1" applyFont="1" applyFill="1" applyBorder="1" applyAlignment="1">
      <alignment vertical="center"/>
    </xf>
    <xf numFmtId="0" fontId="75" fillId="6" borderId="11" xfId="2" applyFont="1" applyFill="1" applyBorder="1" applyAlignment="1">
      <alignment horizontal="center" vertical="center"/>
    </xf>
    <xf numFmtId="0" fontId="75" fillId="6" borderId="11" xfId="2" applyNumberFormat="1" applyFont="1" applyFill="1" applyBorder="1" applyAlignment="1">
      <alignment horizontal="center" vertical="center"/>
    </xf>
    <xf numFmtId="0" fontId="75" fillId="6" borderId="11" xfId="4" applyNumberFormat="1" applyFont="1" applyFill="1" applyBorder="1" applyAlignment="1">
      <alignment horizontal="left" vertical="center"/>
    </xf>
    <xf numFmtId="0" fontId="75" fillId="6" borderId="11" xfId="2" applyNumberFormat="1" applyFont="1" applyFill="1" applyBorder="1" applyAlignment="1">
      <alignment horizontal="center" vertical="center" wrapText="1"/>
    </xf>
    <xf numFmtId="179" fontId="65" fillId="0" borderId="11" xfId="8" applyNumberFormat="1" applyFont="1" applyBorder="1" applyAlignment="1">
      <alignment horizontal="right" vertical="center" wrapText="1"/>
    </xf>
    <xf numFmtId="0" fontId="77" fillId="0" borderId="11" xfId="8" applyFont="1" applyBorder="1" applyAlignment="1">
      <alignment horizontal="center" vertical="center"/>
    </xf>
    <xf numFmtId="0" fontId="78" fillId="0" borderId="0" xfId="8" applyFont="1" applyFill="1" applyAlignment="1">
      <alignment vertical="center"/>
    </xf>
    <xf numFmtId="179" fontId="78" fillId="0" borderId="0" xfId="8" applyNumberFormat="1" applyFont="1" applyFill="1" applyAlignment="1">
      <alignment vertical="center"/>
    </xf>
    <xf numFmtId="0" fontId="75" fillId="6" borderId="11" xfId="5" applyFont="1" applyFill="1" applyBorder="1" applyAlignment="1">
      <alignment horizontal="center" vertical="center"/>
    </xf>
    <xf numFmtId="0" fontId="75" fillId="6" borderId="11" xfId="7" applyNumberFormat="1" applyFont="1" applyFill="1" applyBorder="1" applyAlignment="1">
      <alignment vertical="center" wrapText="1"/>
    </xf>
    <xf numFmtId="0" fontId="75" fillId="6" borderId="11" xfId="2" applyNumberFormat="1" applyFont="1" applyFill="1" applyBorder="1" applyAlignment="1">
      <alignment horizontal="left" vertical="center"/>
    </xf>
    <xf numFmtId="179" fontId="65" fillId="0" borderId="11" xfId="8" applyNumberFormat="1" applyFont="1" applyFill="1" applyBorder="1" applyAlignment="1">
      <alignment horizontal="right" vertical="center" wrapText="1"/>
    </xf>
    <xf numFmtId="0" fontId="65" fillId="0" borderId="11" xfId="8" applyFont="1" applyFill="1" applyBorder="1" applyAlignment="1">
      <alignment horizontal="center" vertical="center"/>
    </xf>
    <xf numFmtId="0" fontId="78" fillId="0" borderId="0" xfId="8" applyFont="1" applyAlignment="1">
      <alignment vertical="center"/>
    </xf>
    <xf numFmtId="0" fontId="75" fillId="6" borderId="11" xfId="7" applyNumberFormat="1" applyFont="1" applyFill="1" applyBorder="1" applyAlignment="1">
      <alignment horizontal="left" vertical="center" wrapText="1"/>
    </xf>
    <xf numFmtId="0" fontId="75" fillId="6" borderId="11" xfId="7" applyNumberFormat="1" applyFont="1" applyFill="1" applyBorder="1" applyAlignment="1">
      <alignment horizontal="center" vertical="center"/>
    </xf>
    <xf numFmtId="0" fontId="65" fillId="6" borderId="11" xfId="7" applyNumberFormat="1" applyFont="1" applyFill="1" applyBorder="1" applyAlignment="1">
      <alignment vertical="center" wrapText="1"/>
    </xf>
    <xf numFmtId="0" fontId="75" fillId="6" borderId="11" xfId="2" applyNumberFormat="1" applyFont="1" applyFill="1" applyBorder="1" applyAlignment="1">
      <alignment horizontal="left" vertical="center" wrapText="1"/>
    </xf>
    <xf numFmtId="0" fontId="75" fillId="6" borderId="11" xfId="4" applyNumberFormat="1" applyFont="1" applyFill="1" applyBorder="1" applyAlignment="1">
      <alignment vertical="center"/>
    </xf>
    <xf numFmtId="0" fontId="75" fillId="6" borderId="11" xfId="5" applyNumberFormat="1" applyFont="1" applyFill="1" applyBorder="1" applyAlignment="1">
      <alignment horizontal="center" vertical="center"/>
    </xf>
    <xf numFmtId="0" fontId="75" fillId="6" borderId="11" xfId="4" applyNumberFormat="1" applyFont="1" applyFill="1" applyBorder="1" applyAlignment="1">
      <alignment horizontal="left" vertical="center" wrapText="1"/>
    </xf>
    <xf numFmtId="0" fontId="75" fillId="6" borderId="11" xfId="9" applyNumberFormat="1" applyFont="1" applyFill="1" applyBorder="1" applyAlignment="1">
      <alignment horizontal="center" vertical="center"/>
    </xf>
    <xf numFmtId="0" fontId="75" fillId="6" borderId="11" xfId="2" applyNumberFormat="1" applyFont="1" applyFill="1" applyBorder="1" applyAlignment="1">
      <alignment vertical="center"/>
    </xf>
    <xf numFmtId="0" fontId="81" fillId="6" borderId="11" xfId="7" applyNumberFormat="1" applyFont="1" applyFill="1" applyBorder="1" applyAlignment="1">
      <alignment vertical="center" wrapText="1"/>
    </xf>
    <xf numFmtId="0" fontId="81" fillId="6" borderId="11" xfId="2" applyNumberFormat="1" applyFont="1" applyFill="1" applyBorder="1" applyAlignment="1">
      <alignment horizontal="left" vertical="center"/>
    </xf>
    <xf numFmtId="0" fontId="81" fillId="6" borderId="11" xfId="2" applyNumberFormat="1" applyFont="1" applyFill="1" applyBorder="1" applyAlignment="1">
      <alignment horizontal="center" vertical="center" wrapText="1"/>
    </xf>
    <xf numFmtId="179" fontId="65" fillId="0" borderId="11" xfId="18" applyNumberFormat="1" applyFont="1" applyBorder="1" applyAlignment="1">
      <alignment horizontal="right" vertical="center" wrapText="1"/>
    </xf>
    <xf numFmtId="0" fontId="75" fillId="6" borderId="11" xfId="13" applyNumberFormat="1" applyFont="1" applyFill="1" applyBorder="1" applyAlignment="1">
      <alignment vertical="center" wrapText="1"/>
    </xf>
    <xf numFmtId="0" fontId="75" fillId="6" borderId="11" xfId="14" applyNumberFormat="1" applyFont="1" applyFill="1" applyBorder="1" applyAlignment="1">
      <alignment vertical="center" wrapText="1"/>
    </xf>
    <xf numFmtId="0" fontId="75" fillId="6" borderId="11" xfId="15" applyNumberFormat="1" applyFont="1" applyFill="1" applyBorder="1" applyAlignment="1">
      <alignment vertical="center" wrapText="1"/>
    </xf>
    <xf numFmtId="0" fontId="75" fillId="6" borderId="11" xfId="16" applyNumberFormat="1" applyFont="1" applyFill="1" applyBorder="1" applyAlignment="1">
      <alignment vertical="center" wrapText="1"/>
    </xf>
    <xf numFmtId="0" fontId="75" fillId="6" borderId="11" xfId="17" applyNumberFormat="1" applyFont="1" applyFill="1" applyBorder="1" applyAlignment="1">
      <alignment vertical="center" wrapText="1"/>
    </xf>
    <xf numFmtId="0" fontId="78" fillId="0" borderId="11" xfId="8" applyFont="1" applyBorder="1" applyAlignment="1">
      <alignment vertical="center"/>
    </xf>
    <xf numFmtId="0" fontId="38" fillId="0" borderId="11" xfId="8" applyFont="1" applyBorder="1" applyAlignment="1">
      <alignment horizontal="center" vertical="center"/>
    </xf>
    <xf numFmtId="192" fontId="78" fillId="0" borderId="11" xfId="8" applyNumberFormat="1" applyFont="1" applyBorder="1" applyAlignment="1">
      <alignment vertical="center"/>
    </xf>
    <xf numFmtId="0" fontId="81" fillId="6" borderId="11" xfId="2" applyNumberFormat="1" applyFont="1" applyFill="1" applyBorder="1" applyAlignment="1">
      <alignment horizontal="center" vertical="center"/>
    </xf>
    <xf numFmtId="0" fontId="65" fillId="39" borderId="11" xfId="8" applyFont="1" applyFill="1" applyBorder="1" applyAlignment="1">
      <alignment vertical="center"/>
    </xf>
    <xf numFmtId="0" fontId="83" fillId="39" borderId="11" xfId="8" applyFont="1" applyFill="1" applyBorder="1" applyAlignment="1">
      <alignment vertical="center" wrapText="1"/>
    </xf>
    <xf numFmtId="0" fontId="65" fillId="39" borderId="11" xfId="8" applyFont="1" applyFill="1" applyBorder="1" applyAlignment="1">
      <alignment horizontal="center" vertical="center" wrapText="1"/>
    </xf>
    <xf numFmtId="0" fontId="65" fillId="39" borderId="11" xfId="8" applyFont="1" applyFill="1" applyBorder="1" applyAlignment="1">
      <alignment vertical="center" wrapText="1"/>
    </xf>
    <xf numFmtId="179" fontId="67" fillId="39" borderId="11" xfId="8" applyNumberFormat="1" applyFont="1" applyFill="1" applyBorder="1" applyAlignment="1">
      <alignment horizontal="right" vertical="center" wrapText="1"/>
    </xf>
    <xf numFmtId="0" fontId="65" fillId="39" borderId="11" xfId="8" applyFont="1" applyFill="1" applyBorder="1" applyAlignment="1">
      <alignment horizontal="center" vertical="center"/>
    </xf>
    <xf numFmtId="0" fontId="65" fillId="0" borderId="0" xfId="8" applyFont="1" applyAlignment="1">
      <alignment vertical="center"/>
    </xf>
    <xf numFmtId="179" fontId="65" fillId="0" borderId="0" xfId="8" applyNumberFormat="1" applyFont="1" applyAlignment="1">
      <alignment vertical="center"/>
    </xf>
    <xf numFmtId="0" fontId="65" fillId="39" borderId="11" xfId="8" applyFont="1" applyFill="1" applyBorder="1" applyAlignment="1">
      <alignment horizontal="left" vertical="center" indent="1"/>
    </xf>
    <xf numFmtId="0" fontId="67" fillId="39" borderId="11" xfId="8" applyFont="1" applyFill="1" applyBorder="1" applyAlignment="1">
      <alignment vertical="center" wrapText="1"/>
    </xf>
    <xf numFmtId="179" fontId="67" fillId="39" borderId="11" xfId="8" applyNumberFormat="1" applyFont="1" applyFill="1" applyBorder="1" applyAlignment="1">
      <alignment vertical="center" wrapText="1"/>
    </xf>
    <xf numFmtId="179" fontId="65" fillId="0" borderId="0" xfId="8" applyNumberFormat="1" applyFont="1" applyAlignment="1">
      <alignment vertical="center" wrapText="1"/>
    </xf>
    <xf numFmtId="0" fontId="65" fillId="0" borderId="0" xfId="8" applyFont="1" applyAlignment="1">
      <alignment vertical="center" wrapText="1"/>
    </xf>
    <xf numFmtId="0" fontId="65" fillId="0" borderId="0" xfId="8" applyFont="1" applyAlignment="1">
      <alignment horizontal="center" vertical="center" wrapText="1"/>
    </xf>
    <xf numFmtId="0" fontId="65" fillId="0" borderId="0" xfId="8" applyNumberFormat="1" applyFont="1" applyAlignment="1">
      <alignment vertical="center" wrapText="1"/>
    </xf>
    <xf numFmtId="0" fontId="15" fillId="6" borderId="0" xfId="0" applyFont="1" applyFill="1" applyAlignment="1">
      <alignment horizontal="center" vertical="center"/>
    </xf>
    <xf numFmtId="41" fontId="13" fillId="0" borderId="7" xfId="0" applyNumberFormat="1" applyFont="1" applyBorder="1">
      <alignment vertical="center"/>
    </xf>
    <xf numFmtId="41" fontId="14" fillId="0" borderId="7" xfId="0" applyNumberFormat="1" applyFont="1" applyBorder="1">
      <alignment vertical="center"/>
    </xf>
    <xf numFmtId="0" fontId="32" fillId="0" borderId="13" xfId="25" applyFont="1" applyFill="1" applyBorder="1" applyAlignment="1">
      <alignment horizontal="left" vertical="center" wrapText="1"/>
    </xf>
    <xf numFmtId="177" fontId="32" fillId="0" borderId="13" xfId="6" applyNumberFormat="1" applyFont="1" applyFill="1" applyBorder="1" applyAlignment="1">
      <alignment horizontal="right" vertical="center" wrapText="1"/>
    </xf>
    <xf numFmtId="0" fontId="32" fillId="0" borderId="13" xfId="4" applyNumberFormat="1" applyFont="1" applyFill="1" applyBorder="1" applyAlignment="1">
      <alignment horizontal="left" vertical="center" wrapText="1"/>
    </xf>
    <xf numFmtId="177" fontId="34" fillId="0" borderId="13" xfId="6" applyNumberFormat="1" applyFont="1" applyFill="1" applyBorder="1" applyAlignment="1">
      <alignment horizontal="right" vertical="center" wrapText="1"/>
    </xf>
    <xf numFmtId="0" fontId="32" fillId="0" borderId="13" xfId="24" applyNumberFormat="1" applyFont="1" applyFill="1" applyBorder="1" applyAlignment="1">
      <alignment horizontal="left" vertical="center" wrapText="1"/>
    </xf>
    <xf numFmtId="0" fontId="22" fillId="0" borderId="13" xfId="4" applyNumberFormat="1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6" fillId="40" borderId="0" xfId="0" applyFont="1" applyFill="1">
      <alignment vertical="center"/>
    </xf>
    <xf numFmtId="0" fontId="84" fillId="40" borderId="0" xfId="0" applyFont="1" applyFill="1" applyAlignment="1">
      <alignment horizontal="center" vertical="center"/>
    </xf>
    <xf numFmtId="41" fontId="84" fillId="40" borderId="0" xfId="0" applyNumberFormat="1" applyFont="1" applyFill="1" applyAlignment="1">
      <alignment horizontal="center" vertical="center"/>
    </xf>
    <xf numFmtId="177" fontId="84" fillId="40" borderId="0" xfId="0" applyNumberFormat="1" applyFont="1" applyFill="1" applyAlignment="1">
      <alignment horizontal="right" vertical="center"/>
    </xf>
    <xf numFmtId="0" fontId="84" fillId="0" borderId="0" xfId="0" applyFont="1" applyAlignment="1">
      <alignment horizontal="center" vertical="center"/>
    </xf>
    <xf numFmtId="0" fontId="85" fillId="0" borderId="0" xfId="0" applyFont="1">
      <alignment vertical="center"/>
    </xf>
    <xf numFmtId="0" fontId="6" fillId="10" borderId="2" xfId="2" applyNumberFormat="1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shrinkToFit="1"/>
    </xf>
    <xf numFmtId="0" fontId="6" fillId="6" borderId="2" xfId="2" applyNumberFormat="1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left" vertical="center"/>
    </xf>
    <xf numFmtId="176" fontId="6" fillId="10" borderId="2" xfId="0" applyNumberFormat="1" applyFont="1" applyFill="1" applyBorder="1" applyAlignment="1">
      <alignment horizontal="right" vertical="center"/>
    </xf>
    <xf numFmtId="41" fontId="6" fillId="10" borderId="2" xfId="1" applyFont="1" applyFill="1" applyBorder="1" applyAlignment="1">
      <alignment horizontal="center" vertical="center"/>
    </xf>
    <xf numFmtId="176" fontId="6" fillId="10" borderId="2" xfId="0" applyNumberFormat="1" applyFont="1" applyFill="1" applyBorder="1">
      <alignment vertical="center"/>
    </xf>
    <xf numFmtId="0" fontId="6" fillId="10" borderId="2" xfId="4" applyNumberFormat="1" applyFont="1" applyFill="1" applyBorder="1" applyAlignment="1">
      <alignment horizontal="center" vertical="center"/>
    </xf>
    <xf numFmtId="177" fontId="6" fillId="10" borderId="2" xfId="0" applyNumberFormat="1" applyFont="1" applyFill="1" applyBorder="1" applyAlignment="1">
      <alignment horizontal="right" vertical="center"/>
    </xf>
    <xf numFmtId="41" fontId="6" fillId="7" borderId="1" xfId="1" applyFont="1" applyFill="1" applyBorder="1" applyAlignment="1">
      <alignment horizontal="right" vertical="center" wrapText="1"/>
    </xf>
    <xf numFmtId="41" fontId="6" fillId="8" borderId="1" xfId="1" applyFont="1" applyFill="1" applyBorder="1" applyAlignment="1">
      <alignment horizontal="right" vertical="center" wrapText="1"/>
    </xf>
    <xf numFmtId="41" fontId="6" fillId="10" borderId="1" xfId="1" applyFont="1" applyFill="1" applyBorder="1" applyAlignment="1">
      <alignment horizontal="right" vertical="center"/>
    </xf>
    <xf numFmtId="41" fontId="85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3" fontId="2" fillId="0" borderId="0" xfId="89" applyNumberFormat="1" applyFill="1">
      <alignment vertical="center"/>
    </xf>
    <xf numFmtId="0" fontId="2" fillId="0" borderId="0" xfId="89" applyFill="1">
      <alignment vertical="center"/>
    </xf>
    <xf numFmtId="0" fontId="38" fillId="0" borderId="13" xfId="89" applyFont="1" applyFill="1" applyBorder="1" applyAlignment="1">
      <alignment horizontal="center" vertical="center"/>
    </xf>
    <xf numFmtId="0" fontId="2" fillId="0" borderId="13" xfId="89" applyFill="1" applyBorder="1">
      <alignment vertical="center"/>
    </xf>
    <xf numFmtId="177" fontId="38" fillId="0" borderId="13" xfId="89" applyNumberFormat="1" applyFont="1" applyFill="1" applyBorder="1" applyAlignment="1">
      <alignment horizontal="right" vertical="center"/>
    </xf>
    <xf numFmtId="0" fontId="2" fillId="0" borderId="14" xfId="89" applyFill="1" applyBorder="1">
      <alignment vertical="center"/>
    </xf>
    <xf numFmtId="0" fontId="39" fillId="0" borderId="0" xfId="89" applyFont="1" applyFill="1">
      <alignment vertical="center"/>
    </xf>
    <xf numFmtId="0" fontId="32" fillId="7" borderId="13" xfId="25" applyFont="1" applyFill="1" applyBorder="1" applyAlignment="1">
      <alignment vertical="center" wrapText="1"/>
    </xf>
    <xf numFmtId="0" fontId="32" fillId="7" borderId="13" xfId="25" applyFont="1" applyFill="1" applyBorder="1" applyAlignment="1">
      <alignment horizontal="left" vertical="center" wrapText="1"/>
    </xf>
    <xf numFmtId="0" fontId="32" fillId="7" borderId="13" xfId="24" applyFont="1" applyFill="1" applyBorder="1" applyAlignment="1">
      <alignment horizontal="center" vertical="center" wrapText="1"/>
    </xf>
    <xf numFmtId="0" fontId="2" fillId="7" borderId="0" xfId="89" applyFill="1">
      <alignment vertical="center"/>
    </xf>
    <xf numFmtId="0" fontId="22" fillId="7" borderId="11" xfId="22" applyFont="1" applyFill="1" applyBorder="1" applyAlignment="1">
      <alignment horizontal="left" vertical="center" wrapText="1"/>
    </xf>
    <xf numFmtId="3" fontId="2" fillId="7" borderId="0" xfId="89" applyNumberFormat="1" applyFill="1">
      <alignment vertical="center"/>
    </xf>
    <xf numFmtId="0" fontId="39" fillId="7" borderId="0" xfId="89" applyFont="1" applyFill="1">
      <alignment vertical="center"/>
    </xf>
    <xf numFmtId="0" fontId="86" fillId="0" borderId="0" xfId="89" applyFont="1" applyFill="1">
      <alignment vertical="center"/>
    </xf>
    <xf numFmtId="0" fontId="86" fillId="7" borderId="0" xfId="89" applyFont="1" applyFill="1">
      <alignment vertical="center"/>
    </xf>
    <xf numFmtId="0" fontId="87" fillId="41" borderId="34" xfId="0" applyFont="1" applyFill="1" applyBorder="1" applyAlignment="1">
      <alignment horizontal="justify" vertical="center" wrapText="1"/>
    </xf>
    <xf numFmtId="3" fontId="88" fillId="41" borderId="35" xfId="0" applyNumberFormat="1" applyFont="1" applyFill="1" applyBorder="1" applyAlignment="1">
      <alignment horizontal="right" vertical="center" wrapText="1"/>
    </xf>
    <xf numFmtId="0" fontId="88" fillId="41" borderId="36" xfId="0" applyFont="1" applyFill="1" applyBorder="1" applyAlignment="1">
      <alignment horizontal="center" vertical="center" wrapText="1"/>
    </xf>
    <xf numFmtId="3" fontId="88" fillId="41" borderId="36" xfId="0" applyNumberFormat="1" applyFont="1" applyFill="1" applyBorder="1" applyAlignment="1">
      <alignment horizontal="right" vertical="center" wrapText="1"/>
    </xf>
    <xf numFmtId="0" fontId="87" fillId="42" borderId="37" xfId="0" applyFont="1" applyFill="1" applyBorder="1" applyAlignment="1">
      <alignment horizontal="justify" vertical="center" wrapText="1"/>
    </xf>
    <xf numFmtId="3" fontId="88" fillId="42" borderId="35" xfId="0" applyNumberFormat="1" applyFont="1" applyFill="1" applyBorder="1" applyAlignment="1">
      <alignment horizontal="right" vertical="center" wrapText="1"/>
    </xf>
    <xf numFmtId="0" fontId="88" fillId="42" borderId="36" xfId="0" applyFont="1" applyFill="1" applyBorder="1" applyAlignment="1">
      <alignment horizontal="center" vertical="center" wrapText="1"/>
    </xf>
    <xf numFmtId="3" fontId="88" fillId="42" borderId="36" xfId="0" applyNumberFormat="1" applyFont="1" applyFill="1" applyBorder="1" applyAlignment="1">
      <alignment horizontal="right" vertical="center" wrapText="1"/>
    </xf>
    <xf numFmtId="0" fontId="87" fillId="41" borderId="37" xfId="0" applyFont="1" applyFill="1" applyBorder="1" applyAlignment="1">
      <alignment horizontal="justify" vertical="center" wrapText="1"/>
    </xf>
    <xf numFmtId="0" fontId="88" fillId="41" borderId="37" xfId="0" applyFont="1" applyFill="1" applyBorder="1" applyAlignment="1">
      <alignment horizontal="justify" vertical="center" wrapText="1"/>
    </xf>
    <xf numFmtId="0" fontId="88" fillId="42" borderId="36" xfId="0" applyFont="1" applyFill="1" applyBorder="1" applyAlignment="1">
      <alignment horizontal="right" vertical="center" wrapText="1"/>
    </xf>
    <xf numFmtId="0" fontId="87" fillId="41" borderId="37" xfId="0" applyFont="1" applyFill="1" applyBorder="1" applyAlignment="1">
      <alignment horizontal="center" vertical="center" wrapText="1"/>
    </xf>
    <xf numFmtId="0" fontId="87" fillId="42" borderId="38" xfId="0" applyFont="1" applyFill="1" applyBorder="1" applyAlignment="1">
      <alignment horizontal="justify" vertical="center" wrapText="1"/>
    </xf>
    <xf numFmtId="3" fontId="88" fillId="42" borderId="39" xfId="0" applyNumberFormat="1" applyFont="1" applyFill="1" applyBorder="1" applyAlignment="1">
      <alignment horizontal="right" vertical="center" wrapText="1"/>
    </xf>
    <xf numFmtId="0" fontId="88" fillId="42" borderId="40" xfId="0" applyFont="1" applyFill="1" applyBorder="1" applyAlignment="1">
      <alignment horizontal="center" vertical="center" wrapText="1"/>
    </xf>
    <xf numFmtId="3" fontId="88" fillId="42" borderId="40" xfId="0" applyNumberFormat="1" applyFont="1" applyFill="1" applyBorder="1" applyAlignment="1">
      <alignment horizontal="right" vertical="center" wrapText="1"/>
    </xf>
    <xf numFmtId="0" fontId="87" fillId="41" borderId="41" xfId="0" applyFont="1" applyFill="1" applyBorder="1" applyAlignment="1">
      <alignment horizontal="center" vertical="center" wrapText="1"/>
    </xf>
    <xf numFmtId="3" fontId="88" fillId="41" borderId="42" xfId="0" applyNumberFormat="1" applyFont="1" applyFill="1" applyBorder="1" applyAlignment="1">
      <alignment horizontal="right" vertical="center" wrapText="1"/>
    </xf>
    <xf numFmtId="0" fontId="88" fillId="41" borderId="43" xfId="0" applyFont="1" applyFill="1" applyBorder="1" applyAlignment="1">
      <alignment horizontal="center" vertical="center" wrapText="1"/>
    </xf>
    <xf numFmtId="3" fontId="88" fillId="41" borderId="43" xfId="0" applyNumberFormat="1" applyFont="1" applyFill="1" applyBorder="1" applyAlignment="1">
      <alignment horizontal="right" vertical="center" wrapText="1"/>
    </xf>
    <xf numFmtId="3" fontId="89" fillId="0" borderId="0" xfId="0" applyNumberFormat="1" applyFont="1">
      <alignment vertical="center"/>
    </xf>
    <xf numFmtId="0" fontId="89" fillId="0" borderId="0" xfId="0" applyFont="1">
      <alignment vertical="center"/>
    </xf>
    <xf numFmtId="0" fontId="6" fillId="43" borderId="1" xfId="2" applyNumberFormat="1" applyFont="1" applyFill="1" applyBorder="1" applyAlignment="1">
      <alignment horizontal="center" vertical="center" wrapText="1"/>
    </xf>
    <xf numFmtId="0" fontId="6" fillId="43" borderId="1" xfId="0" applyFont="1" applyFill="1" applyBorder="1" applyAlignment="1">
      <alignment horizontal="center" vertical="center" shrinkToFit="1"/>
    </xf>
    <xf numFmtId="0" fontId="6" fillId="43" borderId="1" xfId="5" applyNumberFormat="1" applyFont="1" applyFill="1" applyBorder="1" applyAlignment="1">
      <alignment horizontal="center" vertical="center" shrinkToFit="1"/>
    </xf>
    <xf numFmtId="0" fontId="6" fillId="43" borderId="1" xfId="4" applyNumberFormat="1" applyFont="1" applyFill="1" applyBorder="1" applyAlignment="1">
      <alignment horizontal="left" vertical="center"/>
    </xf>
    <xf numFmtId="0" fontId="6" fillId="43" borderId="1" xfId="2" applyFont="1" applyFill="1" applyBorder="1" applyAlignment="1">
      <alignment horizontal="center" vertical="center"/>
    </xf>
    <xf numFmtId="0" fontId="6" fillId="43" borderId="3" xfId="2" applyFont="1" applyFill="1" applyBorder="1" applyAlignment="1">
      <alignment horizontal="center" vertical="center"/>
    </xf>
    <xf numFmtId="0" fontId="6" fillId="43" borderId="1" xfId="0" applyFont="1" applyFill="1" applyBorder="1" applyAlignment="1">
      <alignment horizontal="center" vertical="center"/>
    </xf>
    <xf numFmtId="0" fontId="6" fillId="43" borderId="1" xfId="7" applyNumberFormat="1" applyFont="1" applyFill="1" applyBorder="1" applyAlignment="1">
      <alignment horizontal="left" vertical="center" wrapText="1"/>
    </xf>
    <xf numFmtId="0" fontId="6" fillId="43" borderId="1" xfId="2" applyNumberFormat="1" applyFont="1" applyFill="1" applyBorder="1" applyAlignment="1">
      <alignment horizontal="left" vertical="center" wrapText="1"/>
    </xf>
    <xf numFmtId="0" fontId="6" fillId="43" borderId="1" xfId="0" applyFont="1" applyFill="1" applyBorder="1" applyAlignment="1">
      <alignment horizontal="left" vertical="center"/>
    </xf>
    <xf numFmtId="0" fontId="6" fillId="43" borderId="3" xfId="2" applyFont="1" applyFill="1" applyBorder="1" applyAlignment="1">
      <alignment horizontal="center" vertical="center" wrapText="1"/>
    </xf>
    <xf numFmtId="0" fontId="6" fillId="4" borderId="1" xfId="2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" xfId="5" applyNumberFormat="1" applyFont="1" applyFill="1" applyBorder="1" applyAlignment="1">
      <alignment horizontal="center" vertical="center" shrinkToFit="1"/>
    </xf>
    <xf numFmtId="0" fontId="6" fillId="4" borderId="1" xfId="4" applyNumberFormat="1" applyFont="1" applyFill="1" applyBorder="1" applyAlignment="1">
      <alignment horizontal="left" vertical="center"/>
    </xf>
    <xf numFmtId="0" fontId="6" fillId="4" borderId="1" xfId="2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4" applyNumberFormat="1" applyFont="1" applyFill="1" applyBorder="1" applyAlignment="1">
      <alignment horizontal="left" vertical="center" shrinkToFit="1"/>
    </xf>
    <xf numFmtId="0" fontId="6" fillId="4" borderId="1" xfId="4" applyNumberFormat="1" applyFont="1" applyFill="1" applyBorder="1" applyAlignment="1" applyProtection="1">
      <alignment horizontal="left" vertical="center" shrinkToFit="1"/>
    </xf>
    <xf numFmtId="0" fontId="6" fillId="4" borderId="1" xfId="2" applyNumberFormat="1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3" xfId="2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90" fillId="43" borderId="1" xfId="2" applyNumberFormat="1" applyFont="1" applyFill="1" applyBorder="1" applyAlignment="1">
      <alignment horizontal="center" vertical="center"/>
    </xf>
    <xf numFmtId="0" fontId="90" fillId="43" borderId="1" xfId="2" applyNumberFormat="1" applyFont="1" applyFill="1" applyBorder="1" applyAlignment="1">
      <alignment horizontal="center" vertical="center" wrapText="1"/>
    </xf>
    <xf numFmtId="0" fontId="90" fillId="43" borderId="1" xfId="2" applyNumberFormat="1" applyFont="1" applyFill="1" applyBorder="1" applyAlignment="1">
      <alignment horizontal="center" vertical="center" shrinkToFit="1"/>
    </xf>
    <xf numFmtId="0" fontId="90" fillId="43" borderId="2" xfId="2" applyNumberFormat="1" applyFont="1" applyFill="1" applyBorder="1" applyAlignment="1">
      <alignment horizontal="center" vertical="center" wrapText="1"/>
    </xf>
    <xf numFmtId="0" fontId="6" fillId="43" borderId="1" xfId="2" applyNumberFormat="1" applyFont="1" applyFill="1" applyBorder="1" applyAlignment="1">
      <alignment horizontal="center" vertical="center"/>
    </xf>
    <xf numFmtId="0" fontId="90" fillId="43" borderId="2" xfId="2" applyNumberFormat="1" applyFont="1" applyFill="1" applyBorder="1" applyAlignment="1">
      <alignment horizontal="center" vertical="center"/>
    </xf>
    <xf numFmtId="0" fontId="90" fillId="43" borderId="44" xfId="2" applyNumberFormat="1" applyFont="1" applyFill="1" applyBorder="1" applyAlignment="1">
      <alignment horizontal="center" vertical="center"/>
    </xf>
    <xf numFmtId="178" fontId="6" fillId="43" borderId="1" xfId="2" applyNumberFormat="1" applyFont="1" applyFill="1" applyBorder="1" applyAlignment="1">
      <alignment horizontal="center" vertical="center" wrapText="1"/>
    </xf>
    <xf numFmtId="0" fontId="6" fillId="43" borderId="3" xfId="5" applyFont="1" applyFill="1" applyBorder="1" applyAlignment="1">
      <alignment horizontal="center" vertical="center"/>
    </xf>
    <xf numFmtId="0" fontId="6" fillId="43" borderId="1" xfId="2" applyNumberFormat="1" applyFont="1" applyFill="1" applyBorder="1" applyAlignment="1">
      <alignment horizontal="left" vertical="center"/>
    </xf>
    <xf numFmtId="0" fontId="6" fillId="43" borderId="1" xfId="2" applyFont="1" applyFill="1" applyBorder="1" applyAlignment="1">
      <alignment horizontal="center" vertical="center" wrapText="1"/>
    </xf>
    <xf numFmtId="0" fontId="6" fillId="43" borderId="3" xfId="2" applyNumberFormat="1" applyFont="1" applyFill="1" applyBorder="1" applyAlignment="1">
      <alignment horizontal="center" vertical="center"/>
    </xf>
    <xf numFmtId="0" fontId="6" fillId="43" borderId="1" xfId="8" applyFont="1" applyFill="1" applyBorder="1" applyAlignment="1">
      <alignment horizontal="center" vertical="center"/>
    </xf>
    <xf numFmtId="0" fontId="6" fillId="43" borderId="1" xfId="4" applyNumberFormat="1" applyFont="1" applyFill="1" applyBorder="1" applyAlignment="1">
      <alignment horizontal="left" vertical="center" wrapText="1"/>
    </xf>
    <xf numFmtId="0" fontId="6" fillId="43" borderId="1" xfId="7" applyNumberFormat="1" applyFont="1" applyFill="1" applyBorder="1" applyAlignment="1">
      <alignment horizontal="center" vertical="center"/>
    </xf>
    <xf numFmtId="0" fontId="6" fillId="43" borderId="3" xfId="5" applyNumberFormat="1" applyFont="1" applyFill="1" applyBorder="1" applyAlignment="1">
      <alignment horizontal="center" vertical="center"/>
    </xf>
    <xf numFmtId="0" fontId="6" fillId="43" borderId="1" xfId="9" applyNumberFormat="1" applyFont="1" applyFill="1" applyBorder="1" applyAlignment="1">
      <alignment horizontal="center" vertical="center"/>
    </xf>
    <xf numFmtId="182" fontId="6" fillId="43" borderId="1" xfId="0" applyNumberFormat="1" applyFont="1" applyFill="1" applyBorder="1" applyAlignment="1">
      <alignment horizontal="center" vertical="center"/>
    </xf>
    <xf numFmtId="0" fontId="6" fillId="43" borderId="4" xfId="2" applyNumberFormat="1" applyFont="1" applyFill="1" applyBorder="1" applyAlignment="1">
      <alignment horizontal="left" vertical="center"/>
    </xf>
    <xf numFmtId="0" fontId="6" fillId="43" borderId="4" xfId="2" applyFont="1" applyFill="1" applyBorder="1" applyAlignment="1">
      <alignment horizontal="center" vertical="center"/>
    </xf>
    <xf numFmtId="0" fontId="6" fillId="43" borderId="45" xfId="2" applyFont="1" applyFill="1" applyBorder="1" applyAlignment="1">
      <alignment horizontal="center" vertical="center"/>
    </xf>
    <xf numFmtId="0" fontId="6" fillId="43" borderId="4" xfId="4" applyNumberFormat="1" applyFont="1" applyFill="1" applyBorder="1" applyAlignment="1">
      <alignment horizontal="left" vertical="center"/>
    </xf>
    <xf numFmtId="0" fontId="6" fillId="43" borderId="45" xfId="5" applyFont="1" applyFill="1" applyBorder="1" applyAlignment="1">
      <alignment horizontal="center" vertical="center"/>
    </xf>
    <xf numFmtId="0" fontId="6" fillId="43" borderId="45" xfId="5" applyFont="1" applyFill="1" applyBorder="1" applyAlignment="1">
      <alignment horizontal="center" vertical="center" wrapText="1"/>
    </xf>
    <xf numFmtId="0" fontId="6" fillId="43" borderId="4" xfId="0" applyFont="1" applyFill="1" applyBorder="1" applyAlignment="1">
      <alignment horizontal="left" vertical="center"/>
    </xf>
    <xf numFmtId="0" fontId="6" fillId="43" borderId="4" xfId="0" applyFont="1" applyFill="1" applyBorder="1" applyAlignment="1">
      <alignment horizontal="center" vertical="center"/>
    </xf>
    <xf numFmtId="0" fontId="6" fillId="43" borderId="45" xfId="0" applyFont="1" applyFill="1" applyBorder="1" applyAlignment="1">
      <alignment horizontal="center" vertical="center"/>
    </xf>
    <xf numFmtId="0" fontId="6" fillId="43" borderId="5" xfId="4" applyNumberFormat="1" applyFont="1" applyFill="1" applyBorder="1" applyAlignment="1">
      <alignment horizontal="left" vertical="center"/>
    </xf>
    <xf numFmtId="0" fontId="6" fillId="43" borderId="5" xfId="2" applyFont="1" applyFill="1" applyBorder="1" applyAlignment="1">
      <alignment horizontal="center" vertical="center"/>
    </xf>
    <xf numFmtId="0" fontId="6" fillId="43" borderId="46" xfId="5" applyFont="1" applyFill="1" applyBorder="1" applyAlignment="1">
      <alignment horizontal="center" vertical="center"/>
    </xf>
    <xf numFmtId="0" fontId="91" fillId="44" borderId="2" xfId="2" applyNumberFormat="1" applyFont="1" applyFill="1" applyBorder="1" applyAlignment="1">
      <alignment horizontal="center" vertical="center"/>
    </xf>
    <xf numFmtId="0" fontId="92" fillId="44" borderId="1" xfId="3" applyNumberFormat="1" applyFont="1" applyFill="1" applyBorder="1" applyAlignment="1">
      <alignment horizontal="left" vertical="center"/>
    </xf>
    <xf numFmtId="0" fontId="92" fillId="44" borderId="1" xfId="4" applyNumberFormat="1" applyFont="1" applyFill="1" applyBorder="1" applyAlignment="1">
      <alignment horizontal="left" vertical="center"/>
    </xf>
    <xf numFmtId="0" fontId="92" fillId="44" borderId="1" xfId="4" applyNumberFormat="1" applyFont="1" applyFill="1" applyBorder="1" applyAlignment="1">
      <alignment vertical="center" wrapText="1"/>
    </xf>
    <xf numFmtId="0" fontId="92" fillId="44" borderId="1" xfId="7" applyNumberFormat="1" applyFont="1" applyFill="1" applyBorder="1" applyAlignment="1">
      <alignment horizontal="left" vertical="center" wrapText="1"/>
    </xf>
    <xf numFmtId="0" fontId="92" fillId="44" borderId="1" xfId="7" applyNumberFormat="1" applyFont="1" applyFill="1" applyBorder="1" applyAlignment="1">
      <alignment vertical="center" wrapText="1"/>
    </xf>
    <xf numFmtId="0" fontId="92" fillId="44" borderId="1" xfId="2" applyNumberFormat="1" applyFont="1" applyFill="1" applyBorder="1" applyAlignment="1">
      <alignment vertical="center" wrapText="1"/>
    </xf>
    <xf numFmtId="0" fontId="92" fillId="44" borderId="1" xfId="4" applyNumberFormat="1" applyFont="1" applyFill="1" applyBorder="1" applyAlignment="1">
      <alignment horizontal="left" vertical="center" wrapText="1"/>
    </xf>
    <xf numFmtId="0" fontId="92" fillId="44" borderId="1" xfId="4" applyNumberFormat="1" applyFont="1" applyFill="1" applyBorder="1" applyAlignment="1">
      <alignment vertical="center"/>
    </xf>
    <xf numFmtId="0" fontId="92" fillId="44" borderId="1" xfId="2" applyNumberFormat="1" applyFont="1" applyFill="1" applyBorder="1" applyAlignment="1">
      <alignment horizontal="left" vertical="center"/>
    </xf>
    <xf numFmtId="0" fontId="92" fillId="44" borderId="1" xfId="10" applyNumberFormat="1" applyFont="1" applyFill="1" applyBorder="1" applyAlignment="1">
      <alignment horizontal="left" vertical="center"/>
    </xf>
    <xf numFmtId="0" fontId="92" fillId="44" borderId="1" xfId="11" applyNumberFormat="1" applyFont="1" applyFill="1" applyBorder="1" applyAlignment="1">
      <alignment horizontal="left" vertical="center" shrinkToFit="1"/>
    </xf>
    <xf numFmtId="0" fontId="92" fillId="44" borderId="1" xfId="12" applyNumberFormat="1" applyFont="1" applyFill="1" applyBorder="1" applyAlignment="1">
      <alignment horizontal="left" vertical="center"/>
    </xf>
    <xf numFmtId="0" fontId="92" fillId="44" borderId="1" xfId="2" applyNumberFormat="1" applyFont="1" applyFill="1" applyBorder="1" applyAlignment="1">
      <alignment vertical="center"/>
    </xf>
    <xf numFmtId="0" fontId="92" fillId="44" borderId="1" xfId="13" applyNumberFormat="1" applyFont="1" applyFill="1" applyBorder="1" applyAlignment="1">
      <alignment horizontal="left" vertical="center" wrapText="1"/>
    </xf>
    <xf numFmtId="0" fontId="92" fillId="44" borderId="1" xfId="14" applyNumberFormat="1" applyFont="1" applyFill="1" applyBorder="1" applyAlignment="1">
      <alignment horizontal="left" vertical="center" wrapText="1"/>
    </xf>
    <xf numFmtId="0" fontId="92" fillId="44" borderId="1" xfId="15" applyNumberFormat="1" applyFont="1" applyFill="1" applyBorder="1" applyAlignment="1">
      <alignment horizontal="left" vertical="center" wrapText="1"/>
    </xf>
    <xf numFmtId="0" fontId="92" fillId="44" borderId="1" xfId="16" applyNumberFormat="1" applyFont="1" applyFill="1" applyBorder="1" applyAlignment="1">
      <alignment horizontal="left" vertical="center" wrapText="1"/>
    </xf>
    <xf numFmtId="0" fontId="92" fillId="44" borderId="1" xfId="17" applyNumberFormat="1" applyFont="1" applyFill="1" applyBorder="1" applyAlignment="1">
      <alignment horizontal="left" vertical="center" wrapText="1"/>
    </xf>
    <xf numFmtId="0" fontId="92" fillId="44" borderId="4" xfId="7" applyNumberFormat="1" applyFont="1" applyFill="1" applyBorder="1" applyAlignment="1">
      <alignment horizontal="left" vertical="center" wrapText="1"/>
    </xf>
    <xf numFmtId="0" fontId="92" fillId="44" borderId="4" xfId="4" applyNumberFormat="1" applyFont="1" applyFill="1" applyBorder="1" applyAlignment="1">
      <alignment horizontal="left" vertical="center"/>
    </xf>
    <xf numFmtId="0" fontId="92" fillId="44" borderId="4" xfId="0" applyFont="1" applyFill="1" applyBorder="1">
      <alignment vertical="center"/>
    </xf>
    <xf numFmtId="0" fontId="92" fillId="44" borderId="5" xfId="4" applyNumberFormat="1" applyFont="1" applyFill="1" applyBorder="1" applyAlignment="1">
      <alignment horizontal="left" vertical="center"/>
    </xf>
    <xf numFmtId="0" fontId="92" fillId="44" borderId="1" xfId="0" applyFont="1" applyFill="1" applyBorder="1" applyAlignment="1">
      <alignment horizontal="left" vertical="center"/>
    </xf>
    <xf numFmtId="0" fontId="92" fillId="45" borderId="1" xfId="4" applyNumberFormat="1" applyFont="1" applyFill="1" applyBorder="1" applyAlignment="1">
      <alignment horizontal="left" vertical="center"/>
    </xf>
    <xf numFmtId="0" fontId="92" fillId="45" borderId="1" xfId="4" applyNumberFormat="1" applyFont="1" applyFill="1" applyBorder="1" applyAlignment="1">
      <alignment horizontal="left" vertical="center" shrinkToFit="1"/>
    </xf>
    <xf numFmtId="0" fontId="92" fillId="45" borderId="1" xfId="4" applyNumberFormat="1" applyFont="1" applyFill="1" applyBorder="1" applyAlignment="1" applyProtection="1">
      <alignment horizontal="left" vertical="center" shrinkToFit="1"/>
    </xf>
    <xf numFmtId="0" fontId="92" fillId="45" borderId="1" xfId="4" quotePrefix="1" applyNumberFormat="1" applyFont="1" applyFill="1" applyBorder="1" applyAlignment="1">
      <alignment horizontal="left" vertical="center"/>
    </xf>
    <xf numFmtId="0" fontId="92" fillId="45" borderId="1" xfId="7" applyNumberFormat="1" applyFont="1" applyFill="1" applyBorder="1" applyAlignment="1">
      <alignment horizontal="left" vertical="center" wrapText="1"/>
    </xf>
    <xf numFmtId="0" fontId="92" fillId="45" borderId="1" xfId="0" applyFont="1" applyFill="1" applyBorder="1" applyAlignment="1">
      <alignment horizontal="left" vertical="center"/>
    </xf>
    <xf numFmtId="0" fontId="14" fillId="11" borderId="7" xfId="0" applyFont="1" applyFill="1" applyBorder="1" applyAlignment="1">
      <alignment horizontal="center" vertical="center"/>
    </xf>
    <xf numFmtId="41" fontId="15" fillId="12" borderId="7" xfId="1" applyFont="1" applyFill="1" applyBorder="1" applyAlignment="1">
      <alignment horizontal="center" vertical="center"/>
    </xf>
    <xf numFmtId="176" fontId="6" fillId="8" borderId="4" xfId="8" applyNumberFormat="1" applyFont="1" applyFill="1" applyBorder="1" applyAlignment="1">
      <alignment horizontal="right" vertical="center" wrapText="1"/>
    </xf>
    <xf numFmtId="41" fontId="6" fillId="8" borderId="4" xfId="1" applyFont="1" applyFill="1" applyBorder="1" applyAlignment="1">
      <alignment horizontal="center" vertical="center" wrapText="1"/>
    </xf>
    <xf numFmtId="176" fontId="6" fillId="7" borderId="2" xfId="18" applyNumberFormat="1" applyFont="1" applyFill="1" applyBorder="1" applyAlignment="1">
      <alignment horizontal="right" vertical="center" wrapText="1"/>
    </xf>
    <xf numFmtId="176" fontId="6" fillId="7" borderId="6" xfId="18" applyNumberFormat="1" applyFont="1" applyFill="1" applyBorder="1" applyAlignment="1">
      <alignment horizontal="right" vertical="center" wrapText="1"/>
    </xf>
    <xf numFmtId="176" fontId="6" fillId="7" borderId="5" xfId="18" applyNumberFormat="1" applyFont="1" applyFill="1" applyBorder="1" applyAlignment="1">
      <alignment horizontal="right" vertical="center" wrapText="1"/>
    </xf>
    <xf numFmtId="41" fontId="6" fillId="7" borderId="2" xfId="1" applyFont="1" applyFill="1" applyBorder="1" applyAlignment="1">
      <alignment horizontal="center" vertical="center" wrapText="1"/>
    </xf>
    <xf numFmtId="41" fontId="6" fillId="7" borderId="6" xfId="1" applyFont="1" applyFill="1" applyBorder="1" applyAlignment="1">
      <alignment horizontal="center" vertical="center" wrapText="1"/>
    </xf>
    <xf numFmtId="41" fontId="6" fillId="7" borderId="5" xfId="1" applyFont="1" applyFill="1" applyBorder="1" applyAlignment="1">
      <alignment horizontal="center" vertical="center" wrapText="1"/>
    </xf>
    <xf numFmtId="176" fontId="6" fillId="8" borderId="2" xfId="6" applyNumberFormat="1" applyFont="1" applyFill="1" applyBorder="1" applyAlignment="1">
      <alignment horizontal="right" vertical="center" wrapText="1"/>
    </xf>
    <xf numFmtId="176" fontId="6" fillId="8" borderId="5" xfId="6" applyNumberFormat="1" applyFont="1" applyFill="1" applyBorder="1" applyAlignment="1">
      <alignment horizontal="right" vertical="center" wrapText="1"/>
    </xf>
    <xf numFmtId="41" fontId="6" fillId="8" borderId="2" xfId="1" applyFont="1" applyFill="1" applyBorder="1" applyAlignment="1">
      <alignment horizontal="center" vertical="center" wrapText="1"/>
    </xf>
    <xf numFmtId="41" fontId="6" fillId="8" borderId="5" xfId="1" applyFont="1" applyFill="1" applyBorder="1" applyAlignment="1">
      <alignment horizontal="center" vertical="center" wrapText="1"/>
    </xf>
    <xf numFmtId="0" fontId="19" fillId="0" borderId="0" xfId="20" applyNumberFormat="1" applyFont="1" applyFill="1" applyBorder="1" applyAlignment="1">
      <alignment horizontal="center" vertical="center" shrinkToFit="1"/>
    </xf>
    <xf numFmtId="1" fontId="29" fillId="0" borderId="0" xfId="20" quotePrefix="1" applyFont="1" applyFill="1" applyAlignment="1">
      <alignment horizontal="left" vertical="center" shrinkToFit="1"/>
    </xf>
    <xf numFmtId="183" fontId="29" fillId="0" borderId="0" xfId="6" applyNumberFormat="1" applyFont="1" applyFill="1" applyAlignment="1">
      <alignment horizontal="center" vertical="center" shrinkToFit="1"/>
    </xf>
    <xf numFmtId="0" fontId="22" fillId="0" borderId="13" xfId="4" applyNumberFormat="1" applyFont="1" applyFill="1" applyBorder="1" applyAlignment="1">
      <alignment horizontal="left" vertical="center" wrapText="1"/>
    </xf>
    <xf numFmtId="177" fontId="34" fillId="0" borderId="13" xfId="6" applyNumberFormat="1" applyFont="1" applyFill="1" applyBorder="1" applyAlignment="1">
      <alignment horizontal="right" vertical="center" wrapText="1"/>
    </xf>
    <xf numFmtId="0" fontId="32" fillId="0" borderId="13" xfId="4" applyNumberFormat="1" applyFont="1" applyFill="1" applyBorder="1" applyAlignment="1">
      <alignment horizontal="left" vertical="center" wrapText="1"/>
    </xf>
    <xf numFmtId="177" fontId="34" fillId="0" borderId="13" xfId="6" applyNumberFormat="1" applyFont="1" applyFill="1" applyBorder="1" applyAlignment="1">
      <alignment vertical="center" wrapText="1"/>
    </xf>
    <xf numFmtId="0" fontId="32" fillId="0" borderId="13" xfId="24" applyNumberFormat="1" applyFont="1" applyFill="1" applyBorder="1" applyAlignment="1">
      <alignment horizontal="left" vertical="center" wrapText="1"/>
    </xf>
    <xf numFmtId="0" fontId="42" fillId="0" borderId="0" xfId="21" applyFont="1" applyFill="1" applyBorder="1" applyAlignment="1">
      <alignment horizontal="right" vertical="center" shrinkToFit="1"/>
    </xf>
    <xf numFmtId="0" fontId="42" fillId="0" borderId="21" xfId="21" applyFont="1" applyFill="1" applyBorder="1" applyAlignment="1">
      <alignment horizontal="right" vertical="center" shrinkToFit="1"/>
    </xf>
    <xf numFmtId="0" fontId="32" fillId="0" borderId="13" xfId="25" applyFont="1" applyFill="1" applyBorder="1" applyAlignment="1">
      <alignment horizontal="left" vertical="center" wrapText="1"/>
    </xf>
    <xf numFmtId="177" fontId="32" fillId="0" borderId="13" xfId="6" applyNumberFormat="1" applyFont="1" applyFill="1" applyBorder="1" applyAlignment="1">
      <alignment horizontal="right" vertical="center" wrapText="1"/>
    </xf>
    <xf numFmtId="0" fontId="30" fillId="13" borderId="16" xfId="21" applyFont="1" applyFill="1" applyBorder="1" applyAlignment="1">
      <alignment horizontal="center" vertical="center" shrinkToFit="1"/>
    </xf>
    <xf numFmtId="0" fontId="30" fillId="13" borderId="17" xfId="21" applyFont="1" applyFill="1" applyBorder="1" applyAlignment="1">
      <alignment horizontal="center" vertical="center" shrinkToFit="1"/>
    </xf>
    <xf numFmtId="0" fontId="30" fillId="13" borderId="18" xfId="21" applyFont="1" applyFill="1" applyBorder="1" applyAlignment="1">
      <alignment horizontal="center" vertical="center" shrinkToFit="1"/>
    </xf>
    <xf numFmtId="183" fontId="30" fillId="13" borderId="19" xfId="6" applyNumberFormat="1" applyFont="1" applyFill="1" applyBorder="1" applyAlignment="1">
      <alignment horizontal="center" vertical="center" wrapText="1" shrinkToFit="1"/>
    </xf>
    <xf numFmtId="0" fontId="30" fillId="13" borderId="19" xfId="21" applyFont="1" applyFill="1" applyBorder="1" applyAlignment="1">
      <alignment horizontal="center" vertical="center" shrinkToFit="1"/>
    </xf>
    <xf numFmtId="0" fontId="68" fillId="0" borderId="0" xfId="173" applyFont="1" applyFill="1" applyBorder="1" applyAlignment="1">
      <alignment horizontal="center" vertical="center"/>
    </xf>
    <xf numFmtId="0" fontId="69" fillId="0" borderId="0" xfId="173" applyFont="1" applyFill="1" applyBorder="1" applyAlignment="1">
      <alignment horizontal="center" vertical="center"/>
    </xf>
  </cellXfs>
  <cellStyles count="174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omma [0]_ SG&amp;A Bridge " xfId="46"/>
    <cellStyle name="Comma_ SG&amp;A Bridge " xfId="47"/>
    <cellStyle name="Currency [0]_ SG&amp;A Bridge " xfId="48"/>
    <cellStyle name="Currency_ SG&amp;A Bridge " xfId="49"/>
    <cellStyle name="Grey" xfId="50"/>
    <cellStyle name="Header1" xfId="51"/>
    <cellStyle name="Header2" xfId="52"/>
    <cellStyle name="Input [yellow]" xfId="53"/>
    <cellStyle name="Normal - Style1" xfId="54"/>
    <cellStyle name="Normal_ SG&amp;A Bridge " xfId="55"/>
    <cellStyle name="Percent [2]" xfId="56"/>
    <cellStyle name="강조색1 2" xfId="57"/>
    <cellStyle name="강조색2 2" xfId="58"/>
    <cellStyle name="강조색3 2" xfId="59"/>
    <cellStyle name="강조색4 2" xfId="60"/>
    <cellStyle name="강조색5 2" xfId="61"/>
    <cellStyle name="강조색6 2" xfId="62"/>
    <cellStyle name="경고문 2" xfId="63"/>
    <cellStyle name="계산 2" xfId="64"/>
    <cellStyle name="나쁨 2" xfId="65"/>
    <cellStyle name="메모 2" xfId="66"/>
    <cellStyle name="메모 2 2" xfId="67"/>
    <cellStyle name="보통 2" xfId="68"/>
    <cellStyle name="뷭?_BOOKSHIP" xfId="69"/>
    <cellStyle name="설명 텍스트 2" xfId="70"/>
    <cellStyle name="셀 확인 2" xfId="71"/>
    <cellStyle name="쉼표 [0]" xfId="1" builtinId="6"/>
    <cellStyle name="쉼표 [0] 2" xfId="72"/>
    <cellStyle name="쉼표 [0] 3" xfId="6"/>
    <cellStyle name="쉼표 [0] 4" xfId="73"/>
    <cellStyle name="스타일 1" xfId="74"/>
    <cellStyle name="연결된 셀 2" xfId="75"/>
    <cellStyle name="요약 2" xfId="76"/>
    <cellStyle name="입력 2" xfId="77"/>
    <cellStyle name="제목 1 2" xfId="78"/>
    <cellStyle name="제목 2 2" xfId="79"/>
    <cellStyle name="제목 3 2" xfId="80"/>
    <cellStyle name="제목 4 2" xfId="81"/>
    <cellStyle name="제목 5" xfId="82"/>
    <cellStyle name="좋음 2" xfId="83"/>
    <cellStyle name="출력 2" xfId="84"/>
    <cellStyle name="콤마 [0]_1202" xfId="85"/>
    <cellStyle name="콤마_1202" xfId="86"/>
    <cellStyle name="통화 [0] 2" xfId="87"/>
    <cellStyle name="통화 [0] 5" xfId="88"/>
    <cellStyle name="표준" xfId="0" builtinId="0"/>
    <cellStyle name="표준 10" xfId="25"/>
    <cellStyle name="표준 10 10" xfId="89"/>
    <cellStyle name="표준 10 11" xfId="90"/>
    <cellStyle name="표준 10 12" xfId="91"/>
    <cellStyle name="표준 10 13" xfId="92"/>
    <cellStyle name="표준 10 14" xfId="93"/>
    <cellStyle name="표준 10 2" xfId="94"/>
    <cellStyle name="표준 10 3" xfId="95"/>
    <cellStyle name="표준 10 4" xfId="96"/>
    <cellStyle name="표준 10 5" xfId="97"/>
    <cellStyle name="표준 10 6" xfId="98"/>
    <cellStyle name="표준 10 7" xfId="99"/>
    <cellStyle name="표준 10 8" xfId="100"/>
    <cellStyle name="표준 10 9" xfId="101"/>
    <cellStyle name="표준 10_2017년 안산대 국내학술지 견적-최종(2016.12.22)" xfId="102"/>
    <cellStyle name="표준 11" xfId="103"/>
    <cellStyle name="표준 11 2" xfId="104"/>
    <cellStyle name="표준 11 3" xfId="105"/>
    <cellStyle name="표준 11 4" xfId="106"/>
    <cellStyle name="표준 11 5" xfId="107"/>
    <cellStyle name="표준 11 6" xfId="108"/>
    <cellStyle name="표준 11_2017년 안산대 국내학술지 견적-최종(2016.12.22)" xfId="109"/>
    <cellStyle name="표준 12" xfId="110"/>
    <cellStyle name="표준 12 2" xfId="111"/>
    <cellStyle name="표준 12 3" xfId="112"/>
    <cellStyle name="표준 12 4" xfId="113"/>
    <cellStyle name="표준 15" xfId="114"/>
    <cellStyle name="표준 16" xfId="10"/>
    <cellStyle name="표준 18" xfId="11"/>
    <cellStyle name="표준 19" xfId="115"/>
    <cellStyle name="표준 2" xfId="4"/>
    <cellStyle name="표준 2 10" xfId="116"/>
    <cellStyle name="표준 2 11" xfId="117"/>
    <cellStyle name="표준 2 12" xfId="118"/>
    <cellStyle name="표준 2 13" xfId="119"/>
    <cellStyle name="표준 2 14" xfId="120"/>
    <cellStyle name="표준 2 15" xfId="121"/>
    <cellStyle name="표준 2 16" xfId="122"/>
    <cellStyle name="표준 2 17" xfId="123"/>
    <cellStyle name="표준 2 18" xfId="124"/>
    <cellStyle name="표준 2 19" xfId="125"/>
    <cellStyle name="표준 2 2" xfId="3"/>
    <cellStyle name="표준 2 2 2" xfId="126"/>
    <cellStyle name="표준 2 20" xfId="127"/>
    <cellStyle name="표준 2 21" xfId="128"/>
    <cellStyle name="표준 2 22" xfId="129"/>
    <cellStyle name="표준 2 3" xfId="130"/>
    <cellStyle name="표준 2 3 2" xfId="131"/>
    <cellStyle name="표준 2 3_2017년 안산대 국내학술지 견적-최종(2016.12.22)" xfId="132"/>
    <cellStyle name="표준 2 4" xfId="133"/>
    <cellStyle name="표준 2 5" xfId="134"/>
    <cellStyle name="표준 2 6" xfId="135"/>
    <cellStyle name="표준 2 7" xfId="136"/>
    <cellStyle name="표준 2 8" xfId="137"/>
    <cellStyle name="표준 2 9" xfId="138"/>
    <cellStyle name="표준 2_2015학년도 국내간행물 구독예정목록(입찰)" xfId="139"/>
    <cellStyle name="표준 20" xfId="12"/>
    <cellStyle name="표준 20 2" xfId="140"/>
    <cellStyle name="표준 21" xfId="141"/>
    <cellStyle name="표준 21 2" xfId="142"/>
    <cellStyle name="표준 22" xfId="143"/>
    <cellStyle name="표준 23" xfId="144"/>
    <cellStyle name="표준 24" xfId="145"/>
    <cellStyle name="표준 25" xfId="146"/>
    <cellStyle name="표준 26" xfId="147"/>
    <cellStyle name="표준 27" xfId="17"/>
    <cellStyle name="표준 28" xfId="148"/>
    <cellStyle name="표준 29" xfId="149"/>
    <cellStyle name="표준 3" xfId="150"/>
    <cellStyle name="표준 3 2" xfId="151"/>
    <cellStyle name="표준 3_2012년 안산대 국내간행물 구독목록(2011.12.22)" xfId="21"/>
    <cellStyle name="표준 30" xfId="15"/>
    <cellStyle name="표준 31" xfId="16"/>
    <cellStyle name="표준 32" xfId="152"/>
    <cellStyle name="표준 33" xfId="14"/>
    <cellStyle name="표준 34" xfId="13"/>
    <cellStyle name="표준 35" xfId="153"/>
    <cellStyle name="표준 36" xfId="154"/>
    <cellStyle name="표준 4" xfId="155"/>
    <cellStyle name="표준 41" xfId="19"/>
    <cellStyle name="표준 5" xfId="26"/>
    <cellStyle name="표준 5 2" xfId="156"/>
    <cellStyle name="표준 6" xfId="157"/>
    <cellStyle name="표준 7" xfId="158"/>
    <cellStyle name="표준 8" xfId="159"/>
    <cellStyle name="표준 9" xfId="2"/>
    <cellStyle name="표준 9 10" xfId="24"/>
    <cellStyle name="표준 9 11" xfId="160"/>
    <cellStyle name="표준 9 12" xfId="161"/>
    <cellStyle name="표준 9 13" xfId="162"/>
    <cellStyle name="표준 9 14" xfId="163"/>
    <cellStyle name="표준 9 15" xfId="164"/>
    <cellStyle name="표준 9 2" xfId="22"/>
    <cellStyle name="표준 9 3" xfId="165"/>
    <cellStyle name="표준 9 4" xfId="166"/>
    <cellStyle name="표준 9 5" xfId="167"/>
    <cellStyle name="표준 9 6" xfId="168"/>
    <cellStyle name="표준 9 7" xfId="169"/>
    <cellStyle name="표준 9 8" xfId="170"/>
    <cellStyle name="표준 9 9" xfId="171"/>
    <cellStyle name="표준_2013년 국내국외간행물계약목록" xfId="9"/>
    <cellStyle name="표준_Sheet1" xfId="23"/>
    <cellStyle name="표준_Sheet1_1" xfId="5"/>
    <cellStyle name="표준_경원대_2009" xfId="18"/>
    <cellStyle name="표준_납품서(03년)" xfId="20"/>
    <cellStyle name="표준_안산1대(2005)" xfId="173"/>
    <cellStyle name="표준_인천전문대(2005)" xfId="7"/>
    <cellStyle name="표준_중앙대(안성)_2006" xfId="8"/>
    <cellStyle name="하이퍼링크 2" xfId="172"/>
    <cellStyle name="하이퍼링크 3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6</xdr:row>
      <xdr:rowOff>0</xdr:rowOff>
    </xdr:from>
    <xdr:to>
      <xdr:col>8</xdr:col>
      <xdr:colOff>714375</xdr:colOff>
      <xdr:row>10</xdr:row>
      <xdr:rowOff>0</xdr:rowOff>
    </xdr:to>
    <xdr:grpSp>
      <xdr:nvGrpSpPr>
        <xdr:cNvPr id="2" name="Group 27"/>
        <xdr:cNvGrpSpPr>
          <a:grpSpLocks/>
        </xdr:cNvGrpSpPr>
      </xdr:nvGrpSpPr>
      <xdr:grpSpPr bwMode="auto">
        <a:xfrm>
          <a:off x="4191000" y="1943100"/>
          <a:ext cx="3829050" cy="1295400"/>
          <a:chOff x="465" y="110"/>
          <a:chExt cx="362" cy="130"/>
        </a:xfrm>
      </xdr:grpSpPr>
      <xdr:grpSp>
        <xdr:nvGrpSpPr>
          <xdr:cNvPr id="3" name="Group 2"/>
          <xdr:cNvGrpSpPr>
            <a:grpSpLocks/>
          </xdr:cNvGrpSpPr>
        </xdr:nvGrpSpPr>
        <xdr:grpSpPr bwMode="auto">
          <a:xfrm>
            <a:off x="465" y="110"/>
            <a:ext cx="362" cy="130"/>
            <a:chOff x="5760000" y="3338891"/>
            <a:chExt cx="6320000" cy="2081109"/>
          </a:xfrm>
        </xdr:grpSpPr>
        <xdr:sp macro="" textlink="">
          <xdr:nvSpPr>
            <xdr:cNvPr id="22" name="Rectangle 3"/>
            <xdr:cNvSpPr>
              <a:spLocks noChangeArrowheads="1"/>
            </xdr:cNvSpPr>
          </xdr:nvSpPr>
          <xdr:spPr bwMode="auto">
            <a:xfrm>
              <a:off x="5760000" y="3338891"/>
              <a:ext cx="6320000" cy="2081108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23" name="Line 4"/>
            <xdr:cNvSpPr>
              <a:spLocks noChangeShapeType="1"/>
            </xdr:cNvSpPr>
          </xdr:nvSpPr>
          <xdr:spPr bwMode="auto">
            <a:xfrm>
              <a:off x="6380000" y="3340000"/>
              <a:ext cx="0" cy="20800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4" name="Line 5"/>
            <xdr:cNvSpPr>
              <a:spLocks noChangeShapeType="1"/>
            </xdr:cNvSpPr>
          </xdr:nvSpPr>
          <xdr:spPr bwMode="auto">
            <a:xfrm>
              <a:off x="6380000" y="3860000"/>
              <a:ext cx="570000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5" name="Line 6"/>
            <xdr:cNvSpPr>
              <a:spLocks noChangeShapeType="1"/>
            </xdr:cNvSpPr>
          </xdr:nvSpPr>
          <xdr:spPr bwMode="auto">
            <a:xfrm>
              <a:off x="6380000" y="4400000"/>
              <a:ext cx="570000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6" name="Line 7"/>
            <xdr:cNvSpPr>
              <a:spLocks noChangeShapeType="1"/>
            </xdr:cNvSpPr>
          </xdr:nvSpPr>
          <xdr:spPr bwMode="auto">
            <a:xfrm>
              <a:off x="6380000" y="4900000"/>
              <a:ext cx="570000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4" name="Line 8"/>
          <xdr:cNvSpPr>
            <a:spLocks noChangeShapeType="1"/>
          </xdr:cNvSpPr>
        </xdr:nvSpPr>
        <xdr:spPr bwMode="auto">
          <a:xfrm>
            <a:off x="596" y="110"/>
            <a:ext cx="0" cy="13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Line 9"/>
          <xdr:cNvSpPr>
            <a:spLocks noChangeShapeType="1"/>
          </xdr:cNvSpPr>
        </xdr:nvSpPr>
        <xdr:spPr bwMode="auto">
          <a:xfrm>
            <a:off x="697" y="143"/>
            <a:ext cx="0" cy="3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" name="Line 10"/>
          <xdr:cNvSpPr>
            <a:spLocks noChangeShapeType="1"/>
          </xdr:cNvSpPr>
        </xdr:nvSpPr>
        <xdr:spPr bwMode="auto">
          <a:xfrm>
            <a:off x="696" y="208"/>
            <a:ext cx="0" cy="3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" name="Line 11"/>
          <xdr:cNvSpPr>
            <a:spLocks noChangeShapeType="1"/>
          </xdr:cNvSpPr>
        </xdr:nvSpPr>
        <xdr:spPr bwMode="auto">
          <a:xfrm>
            <a:off x="762" y="143"/>
            <a:ext cx="0" cy="3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Line 12"/>
          <xdr:cNvSpPr>
            <a:spLocks noChangeShapeType="1"/>
          </xdr:cNvSpPr>
        </xdr:nvSpPr>
        <xdr:spPr bwMode="auto">
          <a:xfrm>
            <a:off x="760" y="210"/>
            <a:ext cx="0" cy="3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" name="Text 551"/>
          <xdr:cNvSpPr txBox="1">
            <a:spLocks noChangeArrowheads="1"/>
          </xdr:cNvSpPr>
        </xdr:nvSpPr>
        <xdr:spPr bwMode="auto">
          <a:xfrm>
            <a:off x="504" y="113"/>
            <a:ext cx="92" cy="27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등 록 번 호</a:t>
            </a:r>
          </a:p>
        </xdr:txBody>
      </xdr:sp>
      <xdr:sp macro="" textlink="">
        <xdr:nvSpPr>
          <xdr:cNvPr id="10" name="Text 552"/>
          <xdr:cNvSpPr txBox="1">
            <a:spLocks noChangeArrowheads="1"/>
          </xdr:cNvSpPr>
        </xdr:nvSpPr>
        <xdr:spPr bwMode="auto">
          <a:xfrm>
            <a:off x="504" y="179"/>
            <a:ext cx="92" cy="26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사업장소재지</a:t>
            </a:r>
          </a:p>
        </xdr:txBody>
      </xdr:sp>
      <xdr:sp macro="" textlink="">
        <xdr:nvSpPr>
          <xdr:cNvPr id="11" name="Text 553"/>
          <xdr:cNvSpPr txBox="1">
            <a:spLocks noChangeArrowheads="1"/>
          </xdr:cNvSpPr>
        </xdr:nvSpPr>
        <xdr:spPr bwMode="auto">
          <a:xfrm>
            <a:off x="504" y="145"/>
            <a:ext cx="89" cy="28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상         호</a:t>
            </a:r>
          </a:p>
        </xdr:txBody>
      </xdr:sp>
      <xdr:sp macro="" textlink="">
        <xdr:nvSpPr>
          <xdr:cNvPr id="12" name="Text 554"/>
          <xdr:cNvSpPr txBox="1">
            <a:spLocks noChangeArrowheads="1"/>
          </xdr:cNvSpPr>
        </xdr:nvSpPr>
        <xdr:spPr bwMode="auto">
          <a:xfrm>
            <a:off x="504" y="210"/>
            <a:ext cx="92" cy="27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  업         태</a:t>
            </a:r>
          </a:p>
        </xdr:txBody>
      </xdr:sp>
      <xdr:sp macro="" textlink="">
        <xdr:nvSpPr>
          <xdr:cNvPr id="13" name="Text 555"/>
          <xdr:cNvSpPr txBox="1">
            <a:spLocks noChangeArrowheads="1"/>
          </xdr:cNvSpPr>
        </xdr:nvSpPr>
        <xdr:spPr bwMode="auto">
          <a:xfrm>
            <a:off x="602" y="113"/>
            <a:ext cx="166" cy="26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en-US" altLang="ko-KR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114 - 98 - 58579</a:t>
            </a:r>
          </a:p>
        </xdr:txBody>
      </xdr:sp>
      <xdr:sp macro="" textlink="">
        <xdr:nvSpPr>
          <xdr:cNvPr id="14" name="Text 556"/>
          <xdr:cNvSpPr txBox="1">
            <a:spLocks noChangeArrowheads="1"/>
          </xdr:cNvSpPr>
        </xdr:nvSpPr>
        <xdr:spPr bwMode="auto">
          <a:xfrm>
            <a:off x="600" y="145"/>
            <a:ext cx="94" cy="28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예 광 북 스</a:t>
            </a:r>
          </a:p>
        </xdr:txBody>
      </xdr:sp>
      <xdr:sp macro="" textlink="">
        <xdr:nvSpPr>
          <xdr:cNvPr id="15" name="Text 557"/>
          <xdr:cNvSpPr txBox="1">
            <a:spLocks noChangeArrowheads="1"/>
          </xdr:cNvSpPr>
        </xdr:nvSpPr>
        <xdr:spPr bwMode="auto">
          <a:xfrm>
            <a:off x="701" y="145"/>
            <a:ext cx="58" cy="28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성  명</a:t>
            </a:r>
          </a:p>
        </xdr:txBody>
      </xdr:sp>
      <xdr:sp macro="" textlink="">
        <xdr:nvSpPr>
          <xdr:cNvPr id="16" name="Text 558"/>
          <xdr:cNvSpPr txBox="1">
            <a:spLocks noChangeArrowheads="1"/>
          </xdr:cNvSpPr>
        </xdr:nvSpPr>
        <xdr:spPr bwMode="auto">
          <a:xfrm>
            <a:off x="699" y="210"/>
            <a:ext cx="55" cy="27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종  목</a:t>
            </a:r>
          </a:p>
        </xdr:txBody>
      </xdr:sp>
      <xdr:sp macro="" textlink="">
        <xdr:nvSpPr>
          <xdr:cNvPr id="17" name="Text 559"/>
          <xdr:cNvSpPr txBox="1">
            <a:spLocks noChangeArrowheads="1"/>
          </xdr:cNvSpPr>
        </xdr:nvSpPr>
        <xdr:spPr bwMode="auto">
          <a:xfrm>
            <a:off x="764" y="145"/>
            <a:ext cx="59" cy="28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전미숙</a:t>
            </a:r>
          </a:p>
        </xdr:txBody>
      </xdr:sp>
      <xdr:sp macro="" textlink="">
        <xdr:nvSpPr>
          <xdr:cNvPr id="18" name="Text 560"/>
          <xdr:cNvSpPr txBox="1">
            <a:spLocks noChangeArrowheads="1"/>
          </xdr:cNvSpPr>
        </xdr:nvSpPr>
        <xdr:spPr bwMode="auto">
          <a:xfrm>
            <a:off x="763" y="210"/>
            <a:ext cx="60" cy="27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서  적</a:t>
            </a:r>
          </a:p>
        </xdr:txBody>
      </xdr:sp>
      <xdr:sp macro="" textlink="">
        <xdr:nvSpPr>
          <xdr:cNvPr id="19" name="Text 561"/>
          <xdr:cNvSpPr txBox="1">
            <a:spLocks noChangeArrowheads="1"/>
          </xdr:cNvSpPr>
        </xdr:nvSpPr>
        <xdr:spPr bwMode="auto">
          <a:xfrm>
            <a:off x="601" y="179"/>
            <a:ext cx="176" cy="26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l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      서울시 마포구 서교동 </a:t>
            </a:r>
            <a:r>
              <a:rPr lang="en-US" altLang="ko-KR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484-4 </a:t>
            </a:r>
          </a:p>
        </xdr:txBody>
      </xdr:sp>
      <xdr:sp macro="" textlink="">
        <xdr:nvSpPr>
          <xdr:cNvPr id="20" name="Text 562"/>
          <xdr:cNvSpPr txBox="1">
            <a:spLocks noChangeArrowheads="1"/>
          </xdr:cNvSpPr>
        </xdr:nvSpPr>
        <xdr:spPr bwMode="auto">
          <a:xfrm>
            <a:off x="602" y="211"/>
            <a:ext cx="90" cy="25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소        매</a:t>
            </a:r>
          </a:p>
        </xdr:txBody>
      </xdr:sp>
      <xdr:sp macro="" textlink="">
        <xdr:nvSpPr>
          <xdr:cNvPr id="21" name="Text 563"/>
          <xdr:cNvSpPr txBox="1">
            <a:spLocks noChangeArrowheads="1"/>
          </xdr:cNvSpPr>
        </xdr:nvSpPr>
        <xdr:spPr bwMode="auto">
          <a:xfrm>
            <a:off x="467" y="123"/>
            <a:ext cx="32" cy="98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공</a:t>
            </a:r>
          </a:p>
          <a:p>
            <a:pPr algn="ctr" rtl="0">
              <a:lnSpc>
                <a:spcPts val="1100"/>
              </a:lnSpc>
              <a:defRPr sz="1000"/>
            </a:pPr>
            <a:endParaRPr lang="en-US" altLang="ko-KR" sz="900" b="0" i="0" strike="noStrike">
              <a:solidFill>
                <a:srgbClr val="000000"/>
              </a:solidFill>
              <a:latin typeface="새굴림"/>
              <a:ea typeface="새굴림"/>
            </a:endParaRPr>
          </a:p>
          <a:p>
            <a:pPr algn="ctr" rtl="0">
              <a:lnSpc>
                <a:spcPts val="1100"/>
              </a:lnSpc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급</a:t>
            </a:r>
          </a:p>
          <a:p>
            <a:pPr algn="ctr" rtl="0">
              <a:defRPr sz="1000"/>
            </a:pPr>
            <a:endParaRPr lang="en-US" altLang="ko-KR" sz="900" b="0" i="0" strike="noStrike">
              <a:solidFill>
                <a:srgbClr val="000000"/>
              </a:solidFill>
              <a:latin typeface="새굴림"/>
              <a:ea typeface="새굴림"/>
            </a:endParaRPr>
          </a:p>
          <a:p>
            <a:pPr algn="ctr" rtl="0">
              <a:lnSpc>
                <a:spcPts val="1100"/>
              </a:lnSpc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자</a:t>
            </a:r>
          </a:p>
        </xdr:txBody>
      </xdr:sp>
    </xdr:grpSp>
    <xdr:clientData/>
  </xdr:twoCellAnchor>
  <xdr:twoCellAnchor>
    <xdr:from>
      <xdr:col>1</xdr:col>
      <xdr:colOff>1419225</xdr:colOff>
      <xdr:row>0</xdr:row>
      <xdr:rowOff>95250</xdr:rowOff>
    </xdr:from>
    <xdr:to>
      <xdr:col>6</xdr:col>
      <xdr:colOff>428625</xdr:colOff>
      <xdr:row>3</xdr:row>
      <xdr:rowOff>228600</xdr:rowOff>
    </xdr:to>
    <xdr:sp macro="" textlink="">
      <xdr:nvSpPr>
        <xdr:cNvPr id="27" name="Rectangle 26"/>
        <xdr:cNvSpPr>
          <a:spLocks noChangeArrowheads="1"/>
        </xdr:cNvSpPr>
      </xdr:nvSpPr>
      <xdr:spPr bwMode="auto">
        <a:xfrm>
          <a:off x="1828800" y="95250"/>
          <a:ext cx="4400550" cy="1104900"/>
        </a:xfrm>
        <a:prstGeom prst="rect">
          <a:avLst/>
        </a:prstGeom>
        <a:solidFill>
          <a:srgbClr val="FFFFFF"/>
        </a:solidFill>
        <a:ln w="57150" cmpd="thinThick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5720" rIns="64008" bIns="0" anchor="ctr" upright="1"/>
        <a:lstStyle/>
        <a:p>
          <a:pPr algn="ctr" rtl="0">
            <a:defRPr sz="1000"/>
          </a:pPr>
          <a:r>
            <a:rPr lang="ko-KR" altLang="en-US" sz="3000" b="1" i="0" u="none" strike="noStrike" baseline="0">
              <a:solidFill>
                <a:srgbClr val="000000"/>
              </a:solidFill>
              <a:latin typeface="새굴림"/>
              <a:ea typeface="새굴림"/>
            </a:rPr>
            <a:t>견    적    서</a:t>
          </a:r>
          <a:endParaRPr lang="en-US" altLang="ko-KR" sz="3000" b="1" i="0" u="none" strike="noStrike" baseline="0">
            <a:solidFill>
              <a:srgbClr val="000000"/>
            </a:solidFill>
            <a:latin typeface="새굴림"/>
            <a:ea typeface="새굴림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6</xdr:row>
      <xdr:rowOff>219075</xdr:rowOff>
    </xdr:from>
    <xdr:to>
      <xdr:col>8</xdr:col>
      <xdr:colOff>628650</xdr:colOff>
      <xdr:row>8</xdr:row>
      <xdr:rowOff>200025</xdr:rowOff>
    </xdr:to>
    <xdr:pic>
      <xdr:nvPicPr>
        <xdr:cNvPr id="2" name="Picture 15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2047875"/>
          <a:ext cx="5810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390525</xdr:colOff>
      <xdr:row>6</xdr:row>
      <xdr:rowOff>0</xdr:rowOff>
    </xdr:from>
    <xdr:to>
      <xdr:col>8</xdr:col>
      <xdr:colOff>714375</xdr:colOff>
      <xdr:row>10</xdr:row>
      <xdr:rowOff>0</xdr:rowOff>
    </xdr:to>
    <xdr:grpSp>
      <xdr:nvGrpSpPr>
        <xdr:cNvPr id="3" name="Group 27"/>
        <xdr:cNvGrpSpPr>
          <a:grpSpLocks/>
        </xdr:cNvGrpSpPr>
      </xdr:nvGrpSpPr>
      <xdr:grpSpPr bwMode="auto">
        <a:xfrm>
          <a:off x="4191000" y="1828800"/>
          <a:ext cx="3829050" cy="1219200"/>
          <a:chOff x="465" y="110"/>
          <a:chExt cx="362" cy="130"/>
        </a:xfrm>
      </xdr:grpSpPr>
      <xdr:grpSp>
        <xdr:nvGrpSpPr>
          <xdr:cNvPr id="4" name="Group 2"/>
          <xdr:cNvGrpSpPr>
            <a:grpSpLocks/>
          </xdr:cNvGrpSpPr>
        </xdr:nvGrpSpPr>
        <xdr:grpSpPr bwMode="auto">
          <a:xfrm>
            <a:off x="465" y="110"/>
            <a:ext cx="362" cy="130"/>
            <a:chOff x="5760000" y="3338891"/>
            <a:chExt cx="6320000" cy="2081109"/>
          </a:xfrm>
        </xdr:grpSpPr>
        <xdr:sp macro="" textlink="">
          <xdr:nvSpPr>
            <xdr:cNvPr id="23" name="Rectangle 3"/>
            <xdr:cNvSpPr>
              <a:spLocks noChangeArrowheads="1"/>
            </xdr:cNvSpPr>
          </xdr:nvSpPr>
          <xdr:spPr bwMode="auto">
            <a:xfrm>
              <a:off x="5760000" y="3338891"/>
              <a:ext cx="6320000" cy="2081108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24" name="Line 4"/>
            <xdr:cNvSpPr>
              <a:spLocks noChangeShapeType="1"/>
            </xdr:cNvSpPr>
          </xdr:nvSpPr>
          <xdr:spPr bwMode="auto">
            <a:xfrm>
              <a:off x="6380000" y="3340000"/>
              <a:ext cx="0" cy="208000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5" name="Line 5"/>
            <xdr:cNvSpPr>
              <a:spLocks noChangeShapeType="1"/>
            </xdr:cNvSpPr>
          </xdr:nvSpPr>
          <xdr:spPr bwMode="auto">
            <a:xfrm>
              <a:off x="6380000" y="3860000"/>
              <a:ext cx="570000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6" name="Line 6"/>
            <xdr:cNvSpPr>
              <a:spLocks noChangeShapeType="1"/>
            </xdr:cNvSpPr>
          </xdr:nvSpPr>
          <xdr:spPr bwMode="auto">
            <a:xfrm>
              <a:off x="6380000" y="4400000"/>
              <a:ext cx="570000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7" name="Line 7"/>
            <xdr:cNvSpPr>
              <a:spLocks noChangeShapeType="1"/>
            </xdr:cNvSpPr>
          </xdr:nvSpPr>
          <xdr:spPr bwMode="auto">
            <a:xfrm>
              <a:off x="6380000" y="4900000"/>
              <a:ext cx="5700000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5" name="Line 8"/>
          <xdr:cNvSpPr>
            <a:spLocks noChangeShapeType="1"/>
          </xdr:cNvSpPr>
        </xdr:nvSpPr>
        <xdr:spPr bwMode="auto">
          <a:xfrm>
            <a:off x="596" y="110"/>
            <a:ext cx="0" cy="13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" name="Line 9"/>
          <xdr:cNvSpPr>
            <a:spLocks noChangeShapeType="1"/>
          </xdr:cNvSpPr>
        </xdr:nvSpPr>
        <xdr:spPr bwMode="auto">
          <a:xfrm>
            <a:off x="697" y="143"/>
            <a:ext cx="0" cy="3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" name="Line 10"/>
          <xdr:cNvSpPr>
            <a:spLocks noChangeShapeType="1"/>
          </xdr:cNvSpPr>
        </xdr:nvSpPr>
        <xdr:spPr bwMode="auto">
          <a:xfrm>
            <a:off x="696" y="208"/>
            <a:ext cx="0" cy="32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Line 11"/>
          <xdr:cNvSpPr>
            <a:spLocks noChangeShapeType="1"/>
          </xdr:cNvSpPr>
        </xdr:nvSpPr>
        <xdr:spPr bwMode="auto">
          <a:xfrm>
            <a:off x="762" y="143"/>
            <a:ext cx="0" cy="33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" name="Line 12"/>
          <xdr:cNvSpPr>
            <a:spLocks noChangeShapeType="1"/>
          </xdr:cNvSpPr>
        </xdr:nvSpPr>
        <xdr:spPr bwMode="auto">
          <a:xfrm>
            <a:off x="760" y="210"/>
            <a:ext cx="0" cy="3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" name="Text 551"/>
          <xdr:cNvSpPr txBox="1">
            <a:spLocks noChangeArrowheads="1"/>
          </xdr:cNvSpPr>
        </xdr:nvSpPr>
        <xdr:spPr bwMode="auto">
          <a:xfrm>
            <a:off x="504" y="113"/>
            <a:ext cx="92" cy="27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등 록 번 호</a:t>
            </a:r>
          </a:p>
        </xdr:txBody>
      </xdr:sp>
      <xdr:sp macro="" textlink="">
        <xdr:nvSpPr>
          <xdr:cNvPr id="11" name="Text 552"/>
          <xdr:cNvSpPr txBox="1">
            <a:spLocks noChangeArrowheads="1"/>
          </xdr:cNvSpPr>
        </xdr:nvSpPr>
        <xdr:spPr bwMode="auto">
          <a:xfrm>
            <a:off x="504" y="179"/>
            <a:ext cx="92" cy="26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사업장소재지</a:t>
            </a:r>
          </a:p>
        </xdr:txBody>
      </xdr:sp>
      <xdr:sp macro="" textlink="">
        <xdr:nvSpPr>
          <xdr:cNvPr id="12" name="Text 553"/>
          <xdr:cNvSpPr txBox="1">
            <a:spLocks noChangeArrowheads="1"/>
          </xdr:cNvSpPr>
        </xdr:nvSpPr>
        <xdr:spPr bwMode="auto">
          <a:xfrm>
            <a:off x="504" y="145"/>
            <a:ext cx="89" cy="28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상         호</a:t>
            </a:r>
          </a:p>
        </xdr:txBody>
      </xdr:sp>
      <xdr:sp macro="" textlink="">
        <xdr:nvSpPr>
          <xdr:cNvPr id="13" name="Text 554"/>
          <xdr:cNvSpPr txBox="1">
            <a:spLocks noChangeArrowheads="1"/>
          </xdr:cNvSpPr>
        </xdr:nvSpPr>
        <xdr:spPr bwMode="auto">
          <a:xfrm>
            <a:off x="504" y="210"/>
            <a:ext cx="92" cy="27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  업         태</a:t>
            </a:r>
          </a:p>
        </xdr:txBody>
      </xdr:sp>
      <xdr:sp macro="" textlink="">
        <xdr:nvSpPr>
          <xdr:cNvPr id="14" name="Text 555"/>
          <xdr:cNvSpPr txBox="1">
            <a:spLocks noChangeArrowheads="1"/>
          </xdr:cNvSpPr>
        </xdr:nvSpPr>
        <xdr:spPr bwMode="auto">
          <a:xfrm>
            <a:off x="602" y="113"/>
            <a:ext cx="166" cy="26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en-US" altLang="ko-KR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114 - 98 - 58579</a:t>
            </a:r>
          </a:p>
        </xdr:txBody>
      </xdr:sp>
      <xdr:sp macro="" textlink="">
        <xdr:nvSpPr>
          <xdr:cNvPr id="15" name="Text 556"/>
          <xdr:cNvSpPr txBox="1">
            <a:spLocks noChangeArrowheads="1"/>
          </xdr:cNvSpPr>
        </xdr:nvSpPr>
        <xdr:spPr bwMode="auto">
          <a:xfrm>
            <a:off x="600" y="145"/>
            <a:ext cx="94" cy="28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예 광 북 스</a:t>
            </a:r>
          </a:p>
        </xdr:txBody>
      </xdr:sp>
      <xdr:sp macro="" textlink="">
        <xdr:nvSpPr>
          <xdr:cNvPr id="16" name="Text 557"/>
          <xdr:cNvSpPr txBox="1">
            <a:spLocks noChangeArrowheads="1"/>
          </xdr:cNvSpPr>
        </xdr:nvSpPr>
        <xdr:spPr bwMode="auto">
          <a:xfrm>
            <a:off x="701" y="145"/>
            <a:ext cx="58" cy="28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성  명</a:t>
            </a:r>
          </a:p>
        </xdr:txBody>
      </xdr:sp>
      <xdr:sp macro="" textlink="">
        <xdr:nvSpPr>
          <xdr:cNvPr id="17" name="Text 558"/>
          <xdr:cNvSpPr txBox="1">
            <a:spLocks noChangeArrowheads="1"/>
          </xdr:cNvSpPr>
        </xdr:nvSpPr>
        <xdr:spPr bwMode="auto">
          <a:xfrm>
            <a:off x="699" y="210"/>
            <a:ext cx="55" cy="27"/>
          </a:xfrm>
          <a:prstGeom prst="rect">
            <a:avLst/>
          </a:prstGeom>
          <a:solidFill>
            <a:srgbClr val="FFFFFF"/>
          </a:solidFill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종  목</a:t>
            </a:r>
          </a:p>
        </xdr:txBody>
      </xdr:sp>
      <xdr:sp macro="" textlink="">
        <xdr:nvSpPr>
          <xdr:cNvPr id="18" name="Text 559"/>
          <xdr:cNvSpPr txBox="1">
            <a:spLocks noChangeArrowheads="1"/>
          </xdr:cNvSpPr>
        </xdr:nvSpPr>
        <xdr:spPr bwMode="auto">
          <a:xfrm>
            <a:off x="764" y="145"/>
            <a:ext cx="59" cy="28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전미숙</a:t>
            </a:r>
          </a:p>
        </xdr:txBody>
      </xdr:sp>
      <xdr:sp macro="" textlink="">
        <xdr:nvSpPr>
          <xdr:cNvPr id="19" name="Text 560"/>
          <xdr:cNvSpPr txBox="1">
            <a:spLocks noChangeArrowheads="1"/>
          </xdr:cNvSpPr>
        </xdr:nvSpPr>
        <xdr:spPr bwMode="auto">
          <a:xfrm>
            <a:off x="763" y="210"/>
            <a:ext cx="60" cy="27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서  적</a:t>
            </a:r>
          </a:p>
        </xdr:txBody>
      </xdr:sp>
      <xdr:sp macro="" textlink="">
        <xdr:nvSpPr>
          <xdr:cNvPr id="20" name="Text 561"/>
          <xdr:cNvSpPr txBox="1">
            <a:spLocks noChangeArrowheads="1"/>
          </xdr:cNvSpPr>
        </xdr:nvSpPr>
        <xdr:spPr bwMode="auto">
          <a:xfrm>
            <a:off x="601" y="179"/>
            <a:ext cx="176" cy="26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l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      서울시 마포구 서교동 </a:t>
            </a:r>
            <a:r>
              <a:rPr lang="en-US" altLang="ko-KR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484-4 </a:t>
            </a:r>
          </a:p>
        </xdr:txBody>
      </xdr:sp>
      <xdr:sp macro="" textlink="">
        <xdr:nvSpPr>
          <xdr:cNvPr id="21" name="Text 562"/>
          <xdr:cNvSpPr txBox="1">
            <a:spLocks noChangeArrowheads="1"/>
          </xdr:cNvSpPr>
        </xdr:nvSpPr>
        <xdr:spPr bwMode="auto">
          <a:xfrm>
            <a:off x="602" y="211"/>
            <a:ext cx="90" cy="25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소        매</a:t>
            </a:r>
          </a:p>
        </xdr:txBody>
      </xdr:sp>
      <xdr:sp macro="" textlink="">
        <xdr:nvSpPr>
          <xdr:cNvPr id="22" name="Text 563"/>
          <xdr:cNvSpPr txBox="1">
            <a:spLocks noChangeArrowheads="1"/>
          </xdr:cNvSpPr>
        </xdr:nvSpPr>
        <xdr:spPr bwMode="auto">
          <a:xfrm>
            <a:off x="467" y="123"/>
            <a:ext cx="32" cy="98"/>
          </a:xfrm>
          <a:prstGeom prst="rect">
            <a:avLst/>
          </a:prstGeom>
          <a:noFill/>
          <a:ln w="1">
            <a:noFill/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공</a:t>
            </a:r>
          </a:p>
          <a:p>
            <a:pPr algn="ctr" rtl="0">
              <a:lnSpc>
                <a:spcPts val="1100"/>
              </a:lnSpc>
              <a:defRPr sz="1000"/>
            </a:pPr>
            <a:endParaRPr lang="en-US" altLang="ko-KR" sz="900" b="0" i="0" strike="noStrike">
              <a:solidFill>
                <a:srgbClr val="000000"/>
              </a:solidFill>
              <a:latin typeface="새굴림"/>
              <a:ea typeface="새굴림"/>
            </a:endParaRPr>
          </a:p>
          <a:p>
            <a:pPr algn="ctr" rtl="0">
              <a:lnSpc>
                <a:spcPts val="1100"/>
              </a:lnSpc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급</a:t>
            </a:r>
          </a:p>
          <a:p>
            <a:pPr algn="ctr" rtl="0">
              <a:defRPr sz="1000"/>
            </a:pPr>
            <a:endParaRPr lang="en-US" altLang="ko-KR" sz="900" b="0" i="0" strike="noStrike">
              <a:solidFill>
                <a:srgbClr val="000000"/>
              </a:solidFill>
              <a:latin typeface="새굴림"/>
              <a:ea typeface="새굴림"/>
            </a:endParaRPr>
          </a:p>
          <a:p>
            <a:pPr algn="ctr" rtl="0">
              <a:lnSpc>
                <a:spcPts val="1100"/>
              </a:lnSpc>
              <a:defRPr sz="1000"/>
            </a:pPr>
            <a:r>
              <a:rPr lang="ko-KR" altLang="en-US" sz="900" b="0" i="0" strike="noStrike">
                <a:solidFill>
                  <a:srgbClr val="000000"/>
                </a:solidFill>
                <a:latin typeface="새굴림"/>
                <a:ea typeface="새굴림"/>
              </a:rPr>
              <a:t>자</a:t>
            </a:r>
          </a:p>
        </xdr:txBody>
      </xdr:sp>
    </xdr:grpSp>
    <xdr:clientData/>
  </xdr:twoCellAnchor>
  <xdr:twoCellAnchor>
    <xdr:from>
      <xdr:col>1</xdr:col>
      <xdr:colOff>1419225</xdr:colOff>
      <xdr:row>0</xdr:row>
      <xdr:rowOff>95250</xdr:rowOff>
    </xdr:from>
    <xdr:to>
      <xdr:col>6</xdr:col>
      <xdr:colOff>428625</xdr:colOff>
      <xdr:row>3</xdr:row>
      <xdr:rowOff>228600</xdr:rowOff>
    </xdr:to>
    <xdr:sp macro="" textlink="">
      <xdr:nvSpPr>
        <xdr:cNvPr id="28" name="Rectangle 26"/>
        <xdr:cNvSpPr>
          <a:spLocks noChangeArrowheads="1"/>
        </xdr:cNvSpPr>
      </xdr:nvSpPr>
      <xdr:spPr bwMode="auto">
        <a:xfrm>
          <a:off x="1828800" y="95250"/>
          <a:ext cx="4400550" cy="1047750"/>
        </a:xfrm>
        <a:prstGeom prst="rect">
          <a:avLst/>
        </a:prstGeom>
        <a:solidFill>
          <a:srgbClr val="FFFFFF"/>
        </a:solidFill>
        <a:ln w="57150" cmpd="thinThick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5720" rIns="64008" bIns="0" anchor="ctr" upright="1"/>
        <a:lstStyle/>
        <a:p>
          <a:pPr algn="ctr" rtl="0">
            <a:defRPr sz="1000"/>
          </a:pPr>
          <a:r>
            <a:rPr lang="ko-KR" altLang="en-US" sz="3000" b="1" i="0" u="none" strike="noStrike" baseline="0">
              <a:solidFill>
                <a:srgbClr val="000000"/>
              </a:solidFill>
              <a:latin typeface="새굴림"/>
              <a:ea typeface="새굴림"/>
            </a:rPr>
            <a:t>견    적    서</a:t>
          </a:r>
          <a:endParaRPr lang="en-US" altLang="ko-KR" sz="3000" b="1" i="0" u="none" strike="noStrike" baseline="0">
            <a:solidFill>
              <a:srgbClr val="000000"/>
            </a:solidFill>
            <a:latin typeface="새굴림"/>
            <a:ea typeface="새굴림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1</xdr:col>
      <xdr:colOff>790575</xdr:colOff>
      <xdr:row>4</xdr:row>
      <xdr:rowOff>104775</xdr:rowOff>
    </xdr:to>
    <xdr:pic>
      <xdr:nvPicPr>
        <xdr:cNvPr id="2" name="Picture 1" descr="PPI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0"/>
          <a:ext cx="106680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819150</xdr:colOff>
      <xdr:row>0</xdr:row>
      <xdr:rowOff>0</xdr:rowOff>
    </xdr:from>
    <xdr:to>
      <xdr:col>1</xdr:col>
      <xdr:colOff>2409825</xdr:colOff>
      <xdr:row>4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152525" y="0"/>
          <a:ext cx="1590675" cy="87630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Prudential Publication Inc</a:t>
          </a:r>
        </a:p>
        <a:p>
          <a:pPr algn="l" rtl="0">
            <a:lnSpc>
              <a:spcPts val="1300"/>
            </a:lnSpc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Tel. (02) 324-6677</a:t>
          </a:r>
        </a:p>
        <a:p>
          <a:pPr algn="l" rtl="0">
            <a:lnSpc>
              <a:spcPts val="1300"/>
            </a:lnSpc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Fax. (02) 324-6637</a:t>
          </a:r>
        </a:p>
        <a:p>
          <a:pPr algn="l" rtl="0">
            <a:lnSpc>
              <a:spcPts val="1400"/>
            </a:lnSpc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www.ppi-journal.com</a:t>
          </a:r>
        </a:p>
        <a:p>
          <a:pPr algn="l" rtl="0">
            <a:lnSpc>
              <a:spcPts val="1300"/>
            </a:lnSpc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info@ppi-journal.com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san" refreshedDate="43060.643555092596" createdVersion="4" refreshedVersion="4" minRefreshableVersion="3" recordCount="105">
  <cacheSource type="worksheet">
    <worksheetSource ref="A1:V1048576" sheet="2018학년도 국내외 구독간행물 목록_1차작업"/>
  </cacheSource>
  <cacheFields count="22">
    <cacheField name="번호" numFmtId="0">
      <sharedItems containsString="0" containsBlank="1" containsNumber="1" containsInteger="1" minValue="1" maxValue="73"/>
    </cacheField>
    <cacheField name="국내국외" numFmtId="0">
      <sharedItems containsBlank="1"/>
    </cacheField>
    <cacheField name="계정구분" numFmtId="0">
      <sharedItems containsBlank="1"/>
    </cacheField>
    <cacheField name="구독구분2" numFmtId="0">
      <sharedItems containsBlank="1"/>
    </cacheField>
    <cacheField name="학과번호" numFmtId="0">
      <sharedItems containsString="0" containsBlank="1" containsNumber="1" containsInteger="1" minValue="1" maxValue="22" count="2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m/>
      </sharedItems>
    </cacheField>
    <cacheField name="신청자1" numFmtId="0">
      <sharedItems containsBlank="1" count="23">
        <s v="(1)간호"/>
        <s v="(2)임상병리"/>
        <s v="(3)방사선"/>
        <s v="(4)물리치료"/>
        <s v="(5)뷰티아트"/>
        <s v="(6)의료정보"/>
        <s v="(7)식품영양"/>
        <s v="(8)영유아"/>
        <s v="(9)사회복지"/>
        <s v="(10)국제비서"/>
        <s v="(11)관광영어"/>
        <s v="(12)관광중국어"/>
        <s v="(13)세무회계"/>
        <s v="(14)경영"/>
        <s v="(15)금융정보"/>
        <s v="(16)글로벌IT"/>
        <s v="(17)IT응용보안"/>
        <s v="(18)디지털정보통신"/>
        <s v="(19)멀티미디어"/>
        <s v="(20)건축디자인"/>
        <s v="(21)시각미디어디자인"/>
        <s v="(22)도서관"/>
        <m/>
      </sharedItems>
    </cacheField>
    <cacheField name="신청자2" numFmtId="0">
      <sharedItems containsBlank="1" count="23">
        <s v="간호학과"/>
        <s v="임상병리과"/>
        <s v="방사선과"/>
        <s v="물리치료과"/>
        <s v="뷰티아트과"/>
        <s v="의료정보과"/>
        <s v="식품영양과"/>
        <s v="영유아학부"/>
        <s v="사회복지과"/>
        <s v="국제비서사무과"/>
        <s v="관광영어과"/>
        <s v="관광중국어과"/>
        <s v="세무회계과"/>
        <s v="경영과"/>
        <s v="금융정보과"/>
        <s v="글로벌IT비즈니스과"/>
        <s v="IT응용보안과"/>
        <s v="디지털정보통신과"/>
        <s v="멀티미디어디자인과"/>
        <s v="건축디자인과"/>
        <s v="시각미디어디자인과"/>
        <s v="도서관"/>
        <m/>
      </sharedItems>
    </cacheField>
    <cacheField name="우선순위" numFmtId="0">
      <sharedItems containsString="0" containsBlank="1" containsNumber="1" containsInteger="1" minValue="1" maxValue="7"/>
    </cacheField>
    <cacheField name="기존신규" numFmtId="0">
      <sharedItems containsBlank="1"/>
    </cacheField>
    <cacheField name="구독여부" numFmtId="0">
      <sharedItems containsBlank="1"/>
    </cacheField>
    <cacheField name="구독취소사유" numFmtId="0">
      <sharedItems containsBlank="1" containsMixedTypes="1" containsNumber="1" containsInteger="1" minValue="1" maxValue="1"/>
    </cacheField>
    <cacheField name="간행물명" numFmtId="0">
      <sharedItems containsBlank="1"/>
    </cacheField>
    <cacheField name="출판사" numFmtId="0">
      <sharedItems containsBlank="1"/>
    </cacheField>
    <cacheField name="ISSN" numFmtId="0">
      <sharedItems containsBlank="1"/>
    </cacheField>
    <cacheField name="간기" numFmtId="0">
      <sharedItems containsBlank="1"/>
    </cacheField>
    <cacheField name="총수량" numFmtId="0">
      <sharedItems containsString="0" containsBlank="1" containsNumber="1" containsInteger="1" minValue="1" maxValue="50"/>
    </cacheField>
    <cacheField name="구독금액" numFmtId="0">
      <sharedItems containsString="0" containsBlank="1" containsNumber="1" containsInteger="1" minValue="0" maxValue="500000"/>
    </cacheField>
    <cacheField name="H/C" numFmtId="0">
      <sharedItems containsString="0" containsBlank="1" containsNumber="1" minValue="0" maxValue="240000"/>
    </cacheField>
    <cacheField name="견적(H/C포함)" numFmtId="0">
      <sharedItems containsString="0" containsBlank="1" containsNumber="1" minValue="0" maxValue="600000"/>
    </cacheField>
    <cacheField name="종수" numFmtId="0">
      <sharedItems containsString="0" containsBlank="1" containsNumber="1" containsInteger="1" minValue="1" maxValue="1" count="2">
        <n v="1"/>
        <m/>
      </sharedItems>
    </cacheField>
    <cacheField name="견적금액" numFmtId="0">
      <sharedItems containsString="0" containsBlank="1" containsNumber="1" containsInteger="1" minValue="0" maxValue="3083580"/>
    </cacheField>
    <cacheField name="견적금액(최종)" numFmtId="0">
      <sharedItems containsString="0" containsBlank="1" containsNumber="1" containsInteger="1" minValue="0" maxValue="3083580" count="54">
        <n v="972360"/>
        <n v="1562436"/>
        <n v="48000"/>
        <n v="120000"/>
        <n v="36000"/>
        <n v="96000"/>
        <n v="399600"/>
        <n v="24000"/>
        <n v="386280"/>
        <n v="0"/>
        <n v="62400"/>
        <n v="350316"/>
        <n v="741924"/>
        <n v="60000"/>
        <n v="240000"/>
        <n v="72000"/>
        <n v="144000"/>
        <n v="307692"/>
        <n v="3083580"/>
        <n v="2937060"/>
        <n v="205128"/>
        <n v="129204"/>
        <n v="1228104"/>
        <n v="180000"/>
        <n v="480000"/>
        <n v="222444"/>
        <n v="113220"/>
        <n v="600000"/>
        <n v="652680"/>
        <n v="271728"/>
        <n v="77256"/>
        <n v="106560"/>
        <n v="98568"/>
        <n v="70596"/>
        <n v="348984"/>
        <n v="158508"/>
        <n v="61272"/>
        <n v="683316"/>
        <n v="181152"/>
        <n v="1008324"/>
        <n v="30000"/>
        <m/>
        <n v="80000"/>
        <n v="360000"/>
        <n v="146520"/>
        <n v="532800"/>
        <n v="293040"/>
        <n v="42000"/>
        <n v="78000"/>
        <n v="200000"/>
        <n v="108000"/>
        <n v="90000"/>
        <n v="150000"/>
        <n v="222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">
  <r>
    <n v="1"/>
    <s v="국외"/>
    <s v="도서구입비"/>
    <s v="학과학술지"/>
    <x v="0"/>
    <x v="0"/>
    <x v="0"/>
    <n v="1"/>
    <s v="기존"/>
    <s v="구독"/>
    <n v="1"/>
    <s v="Journal of pediatric nursing"/>
    <s v="Elsevier Science "/>
    <s v="0882-5963 "/>
    <s v="격월간"/>
    <n v="6"/>
    <n v="730"/>
    <n v="146"/>
    <n v="876"/>
    <x v="0"/>
    <n v="972360"/>
    <x v="0"/>
  </r>
  <r>
    <n v="2"/>
    <s v="국외"/>
    <s v="도서구입비"/>
    <s v="학과학술지"/>
    <x v="0"/>
    <x v="0"/>
    <x v="0"/>
    <n v="2"/>
    <s v="기존"/>
    <s v="구독"/>
    <n v="1"/>
    <s v="Journal of nursing administration"/>
    <s v="Lippincott Williams &amp; Wilkins "/>
    <s v="0002-0443 "/>
    <s v="월11회"/>
    <n v="11"/>
    <n v="1173"/>
    <n v="234.60000000000002"/>
    <n v="1407.6"/>
    <x v="0"/>
    <n v="1562436"/>
    <x v="1"/>
  </r>
  <r>
    <n v="1"/>
    <s v="국내"/>
    <s v="도서구입비"/>
    <s v="학과학술지"/>
    <x v="0"/>
    <x v="0"/>
    <x v="0"/>
    <n v="3"/>
    <s v="기존"/>
    <s v="구독"/>
    <n v="1"/>
    <s v="간호행정학회지"/>
    <s v="대한간호학회-&gt;한국간호행정학회지"/>
    <s v="1225-9330"/>
    <s v="연5회"/>
    <n v="6"/>
    <n v="40000"/>
    <n v="8000"/>
    <n v="48000"/>
    <x v="0"/>
    <n v="48000"/>
    <x v="2"/>
  </r>
  <r>
    <n v="2"/>
    <s v="국내"/>
    <s v="도서구입비"/>
    <s v="학과학술지"/>
    <x v="0"/>
    <x v="0"/>
    <x v="0"/>
    <n v="4"/>
    <s v="신규"/>
    <s v="구독"/>
    <n v="1"/>
    <s v="한국간호과학회지(Journal of Korean Academy of Nursing)"/>
    <s v="한국간호과학회"/>
    <s v="2005-3673"/>
    <s v="연6회"/>
    <n v="6"/>
    <n v="100000"/>
    <n v="20000"/>
    <n v="120000"/>
    <x v="0"/>
    <n v="120000"/>
    <x v="3"/>
  </r>
  <r>
    <n v="3"/>
    <s v="국내"/>
    <s v="도서구입비"/>
    <s v="학과학술지"/>
    <x v="0"/>
    <x v="0"/>
    <x v="0"/>
    <n v="5"/>
    <s v="기존"/>
    <s v="구독"/>
    <n v="1"/>
    <s v="한국간호교육학회지"/>
    <s v="한국간호교육학회"/>
    <s v="1225-9578 "/>
    <s v="연4회"/>
    <n v="4"/>
    <n v="30000"/>
    <n v="6000"/>
    <n v="36000"/>
    <x v="0"/>
    <n v="36000"/>
    <x v="4"/>
  </r>
  <r>
    <n v="4"/>
    <s v="국내"/>
    <s v="도서구입비"/>
    <s v="학과학술지"/>
    <x v="1"/>
    <x v="1"/>
    <x v="1"/>
    <n v="1"/>
    <s v="기존"/>
    <s v="구독"/>
    <n v="1"/>
    <s v="대한진단검사의학회지 (Annals of Laboratory Medicine)"/>
    <s v="대한진단검사의학회"/>
    <s v="2234-3806"/>
    <s v="연6회"/>
    <n v="6"/>
    <n v="80000"/>
    <n v="16000"/>
    <n v="96000"/>
    <x v="0"/>
    <n v="96000"/>
    <x v="5"/>
  </r>
  <r>
    <n v="3"/>
    <s v="국외"/>
    <s v="도서구입비"/>
    <s v="학과학술지"/>
    <x v="1"/>
    <x v="1"/>
    <x v="1"/>
    <n v="2"/>
    <s v="기존"/>
    <s v="구독"/>
    <n v="1"/>
    <s v="임상병리(Japanese Journal of clinical pathology)"/>
    <s v="임상병리간행회(일본)"/>
    <s v="(1345-9236)_x000a_0047-1860"/>
    <s v="월간"/>
    <n v="12"/>
    <n v="300"/>
    <n v="60"/>
    <n v="360"/>
    <x v="0"/>
    <n v="399600"/>
    <x v="6"/>
  </r>
  <r>
    <n v="5"/>
    <s v="국내"/>
    <s v="도서구입비"/>
    <s v="학과학술지"/>
    <x v="1"/>
    <x v="1"/>
    <x v="1"/>
    <n v="3"/>
    <s v="기존"/>
    <s v="구독"/>
    <n v="1"/>
    <s v="대한임상미생물학회지 (The Annals of clinical microbiology)"/>
    <s v="대한임상미생물학회"/>
    <s v="2288-0585"/>
    <s v="연4회"/>
    <n v="4"/>
    <n v="20000"/>
    <n v="4000"/>
    <n v="24000"/>
    <x v="0"/>
    <n v="24000"/>
    <x v="7"/>
  </r>
  <r>
    <n v="6"/>
    <s v="국내"/>
    <s v="도서구입비"/>
    <s v="학과학술지"/>
    <x v="1"/>
    <x v="1"/>
    <x v="1"/>
    <n v="4"/>
    <s v="기존"/>
    <s v="구독"/>
    <n v="1"/>
    <s v="의료관련감염관리( Korean Journal of healthcare-Associated infection Control and Prevention)"/>
    <s v="대한의료관련감염관리학회_x000a_(대한병원감염관리학회)"/>
    <s v="2508-5999_x000a_(1226-2382)"/>
    <s v="연2회"/>
    <n v="2"/>
    <n v="20000"/>
    <n v="4000"/>
    <n v="24000"/>
    <x v="0"/>
    <n v="24000"/>
    <x v="7"/>
  </r>
  <r>
    <n v="4"/>
    <s v="국외"/>
    <s v="도서구입비"/>
    <s v="학과학술지"/>
    <x v="1"/>
    <x v="1"/>
    <x v="1"/>
    <n v="5"/>
    <s v="기존"/>
    <s v="구독"/>
    <n v="1"/>
    <s v="Annals of clinical and laboratory science"/>
    <s v="Institute for Clinical Science"/>
    <s v="0091-7370"/>
    <s v="격월간"/>
    <n v="6"/>
    <n v="290"/>
    <n v="58"/>
    <n v="348"/>
    <x v="0"/>
    <n v="386280"/>
    <x v="8"/>
  </r>
  <r>
    <n v="7"/>
    <s v="국내"/>
    <s v="도서구입비"/>
    <s v="학과학술지"/>
    <x v="1"/>
    <x v="1"/>
    <x v="1"/>
    <n v="6"/>
    <s v="기존"/>
    <s v="구독_x000a_(기증)"/>
    <n v="1"/>
    <s v="임상검사와 정도관리 (Journal of Laboratory Medicine and Quality Assurance) "/>
    <s v="대한임상검사정도관리학회"/>
    <s v="(1225-097x)_x000a_2384-2458"/>
    <s v="연4회"/>
    <n v="4"/>
    <n v="0"/>
    <n v="0"/>
    <n v="0"/>
    <x v="0"/>
    <n v="0"/>
    <x v="9"/>
  </r>
  <r>
    <n v="8"/>
    <s v="국내"/>
    <s v="도서구입비"/>
    <s v="학과학술지"/>
    <x v="1"/>
    <x v="1"/>
    <x v="1"/>
    <n v="7"/>
    <s v="기존"/>
    <s v="구독_x000a_(기증)"/>
    <n v="1"/>
    <s v="Blood research"/>
    <s v="대학혈액학회"/>
    <s v="2287-979x"/>
    <s v="연4회"/>
    <n v="4"/>
    <n v="0"/>
    <n v="0"/>
    <n v="0"/>
    <x v="0"/>
    <n v="0"/>
    <x v="9"/>
  </r>
  <r>
    <n v="9"/>
    <s v="국내"/>
    <s v="도서구입비"/>
    <s v="학과학술지"/>
    <x v="2"/>
    <x v="2"/>
    <x v="2"/>
    <n v="1"/>
    <s v="기존"/>
    <s v="구독"/>
    <n v="1"/>
    <s v="방사선기술과학_x000a_(KSRS)"/>
    <s v="대한방사선과학회"/>
    <s v="(1226-2854)_x000a_2288-3509"/>
    <s v="연4회"/>
    <n v="4"/>
    <n v="100000"/>
    <n v="20000"/>
    <n v="120000"/>
    <x v="0"/>
    <n v="120000"/>
    <x v="3"/>
  </r>
  <r>
    <n v="10"/>
    <s v="국내"/>
    <s v="도서구입비"/>
    <s v="학과학술지"/>
    <x v="2"/>
    <x v="2"/>
    <x v="2"/>
    <n v="2"/>
    <s v="신규"/>
    <s v="구독"/>
    <n v="1"/>
    <s v="한국콘텐츠학회논문지"/>
    <s v="한국콘텐츠학회"/>
    <s v="1598-4877"/>
    <s v="월간"/>
    <n v="12"/>
    <n v="100000"/>
    <n v="20000"/>
    <n v="120000"/>
    <x v="0"/>
    <n v="120000"/>
    <x v="3"/>
  </r>
  <r>
    <n v="11"/>
    <s v="국내"/>
    <s v="도서구입비"/>
    <s v="학과학술지"/>
    <x v="2"/>
    <x v="2"/>
    <x v="2"/>
    <n v="2"/>
    <s v="신규"/>
    <s v="구독"/>
    <n v="1"/>
    <s v="ISOC(영문)"/>
    <s v="한국콘텐츠학회"/>
    <s v="1598-4877"/>
    <s v="계간"/>
    <n v="4"/>
    <n v="100000"/>
    <n v="20000"/>
    <n v="120000"/>
    <x v="0"/>
    <n v="120000"/>
    <x v="3"/>
  </r>
  <r>
    <n v="12"/>
    <s v="국내"/>
    <s v="도서구입비"/>
    <s v="학과학술지"/>
    <x v="3"/>
    <x v="3"/>
    <x v="3"/>
    <n v="1"/>
    <s v="기존"/>
    <s v="구독"/>
    <n v="1"/>
    <s v="한국전문물리치료학회지"/>
    <s v="한국전문물리치료학회"/>
    <s v="1225-8962"/>
    <s v="연4회"/>
    <n v="4"/>
    <n v="52000"/>
    <n v="10400"/>
    <n v="62400"/>
    <x v="0"/>
    <n v="62400"/>
    <x v="10"/>
  </r>
  <r>
    <n v="5"/>
    <s v="국외"/>
    <s v="도서구입비"/>
    <s v="학과학술지"/>
    <x v="3"/>
    <x v="3"/>
    <x v="3"/>
    <n v="2"/>
    <s v="기존"/>
    <s v="구독"/>
    <n v="1"/>
    <s v="Physical Therapy"/>
    <s v="Am Physical Therapy Assn"/>
    <s v="0031-9023"/>
    <s v="월간"/>
    <n v="12"/>
    <n v="263"/>
    <n v="52.6"/>
    <n v="315.60000000000002"/>
    <x v="0"/>
    <n v="350316"/>
    <x v="11"/>
  </r>
  <r>
    <n v="6"/>
    <s v="국외"/>
    <s v="도서구입비"/>
    <s v="학과학술지"/>
    <x v="3"/>
    <x v="3"/>
    <x v="3"/>
    <n v="3"/>
    <s v="기존"/>
    <s v="구독"/>
    <n v="1"/>
    <s v="Journal of Neurologic Physical therapy"/>
    <s v="Lippincott Williams &amp; Wilkins"/>
    <s v="1557-0576"/>
    <s v="계간"/>
    <n v="4"/>
    <n v="557"/>
    <n v="111.4"/>
    <n v="668.4"/>
    <x v="0"/>
    <n v="741924"/>
    <x v="12"/>
  </r>
  <r>
    <n v="13"/>
    <s v="국내"/>
    <s v="도서구입비"/>
    <s v="학과학술지"/>
    <x v="4"/>
    <x v="4"/>
    <x v="4"/>
    <n v="1"/>
    <s v="기존"/>
    <s v="구독"/>
    <n v="1"/>
    <s v="한국메이크업디자인학회지"/>
    <s v="한국메이크업디자인학회"/>
    <s v="1738-8511"/>
    <s v="연2회"/>
    <n v="2"/>
    <n v="50000"/>
    <n v="10000"/>
    <n v="60000"/>
    <x v="0"/>
    <n v="60000"/>
    <x v="13"/>
  </r>
  <r>
    <n v="14"/>
    <s v="국내"/>
    <s v="도서구입비"/>
    <s v="학과학술지"/>
    <x v="4"/>
    <x v="4"/>
    <x v="4"/>
    <n v="2"/>
    <s v="신규"/>
    <s v="구독"/>
    <n v="1"/>
    <s v="한국인체예술학회지"/>
    <s v="한국인체예술학회"/>
    <s v="1229-6775"/>
    <s v="계간"/>
    <n v="4"/>
    <n v="100000"/>
    <n v="20000"/>
    <n v="120000"/>
    <x v="0"/>
    <n v="120000"/>
    <x v="3"/>
  </r>
  <r>
    <n v="15"/>
    <s v="국내"/>
    <s v="도서구입비"/>
    <s v="학과학술지"/>
    <x v="4"/>
    <x v="4"/>
    <x v="4"/>
    <n v="3"/>
    <s v="기존"/>
    <s v="구독"/>
    <n v="1"/>
    <s v="한국미용학회지"/>
    <s v="한국미용학회"/>
    <s v="1229-4349"/>
    <s v="연6회"/>
    <n v="6"/>
    <n v="100000"/>
    <n v="20000"/>
    <n v="120000"/>
    <x v="0"/>
    <n v="120000"/>
    <x v="3"/>
  </r>
  <r>
    <n v="16"/>
    <s v="국내"/>
    <s v="도서구입비"/>
    <s v="학과학술지"/>
    <x v="4"/>
    <x v="4"/>
    <x v="4"/>
    <n v="4"/>
    <s v="신규"/>
    <s v="구독"/>
    <n v="1"/>
    <s v="한국패션디자인학회지"/>
    <s v="한국패션디자인학회"/>
    <s v="1598-3749"/>
    <s v="계간"/>
    <n v="4"/>
    <n v="100000"/>
    <n v="20000"/>
    <n v="120000"/>
    <x v="0"/>
    <n v="120000"/>
    <x v="3"/>
  </r>
  <r>
    <n v="17"/>
    <s v="국내"/>
    <s v="도서구입비"/>
    <s v="학과학술지"/>
    <x v="5"/>
    <x v="5"/>
    <x v="5"/>
    <n v="1"/>
    <s v="기존"/>
    <s v="구독"/>
    <n v="1"/>
    <s v="대한의료정보학회지 HIR(Healthcare Informatics Research)"/>
    <s v="대한의료정보학회"/>
    <s v="2093-3681"/>
    <s v="연4회"/>
    <n v="4"/>
    <n v="50000"/>
    <n v="10000"/>
    <n v="60000"/>
    <x v="0"/>
    <n v="60000"/>
    <x v="13"/>
  </r>
  <r>
    <n v="18"/>
    <s v="국내"/>
    <s v="도서구입비"/>
    <s v="학과학술지"/>
    <x v="5"/>
    <x v="5"/>
    <x v="5"/>
    <n v="2"/>
    <s v="기존"/>
    <s v="구독"/>
    <n v="1"/>
    <s v="보건행정학회지"/>
    <s v="한국보건행정학회"/>
    <s v="1225-4266"/>
    <s v="연4회"/>
    <n v="4"/>
    <n v="200000"/>
    <n v="40000"/>
    <n v="240000"/>
    <x v="0"/>
    <n v="240000"/>
    <x v="14"/>
  </r>
  <r>
    <n v="19"/>
    <s v="국내"/>
    <s v="도서구입비"/>
    <s v="학과학술지"/>
    <x v="5"/>
    <x v="5"/>
    <x v="5"/>
    <n v="3"/>
    <s v="기존"/>
    <s v="구독"/>
    <n v="1"/>
    <s v="의료정보"/>
    <s v="한국건강정보센터"/>
    <m/>
    <s v="격주간"/>
    <n v="24"/>
    <n v="3000"/>
    <n v="0"/>
    <n v="72000"/>
    <x v="0"/>
    <n v="72000"/>
    <x v="15"/>
  </r>
  <r>
    <n v="20"/>
    <s v="국내"/>
    <s v="도서구입비"/>
    <s v="학과학술지"/>
    <x v="6"/>
    <x v="6"/>
    <x v="6"/>
    <n v="1"/>
    <s v="기존"/>
    <s v="구독"/>
    <n v="1"/>
    <s v="대한민국 유일 식품산업 종합지 FOOD 식품저널"/>
    <s v="㈜식품저널"/>
    <m/>
    <s v="월간"/>
    <n v="12"/>
    <n v="12000"/>
    <n v="0"/>
    <n v="144000"/>
    <x v="0"/>
    <n v="144000"/>
    <x v="16"/>
  </r>
  <r>
    <n v="7"/>
    <s v="국외"/>
    <s v="도서구입비"/>
    <s v="학과학술지"/>
    <x v="6"/>
    <x v="6"/>
    <x v="6"/>
    <n v="2"/>
    <s v="기존"/>
    <s v="구독"/>
    <n v="1"/>
    <s v="영양일본(일본영양사회잡지)"/>
    <s v="일본영양사협회"/>
    <s v="2187-4476"/>
    <s v="월간"/>
    <n v="12"/>
    <n v="231"/>
    <n v="46.2"/>
    <n v="277.2"/>
    <x v="0"/>
    <n v="307692"/>
    <x v="17"/>
  </r>
  <r>
    <n v="8"/>
    <s v="국외"/>
    <s v="도서구입비"/>
    <s v="학과학술지"/>
    <x v="6"/>
    <x v="6"/>
    <x v="6"/>
    <n v="3"/>
    <s v="신규"/>
    <s v="구독"/>
    <n v="1"/>
    <s v="Appetite"/>
    <m/>
    <s v="0195-6663"/>
    <s v="월간"/>
    <n v="12"/>
    <n v="2315"/>
    <n v="463"/>
    <n v="2778"/>
    <x v="0"/>
    <n v="3083580"/>
    <x v="18"/>
  </r>
  <r>
    <n v="9"/>
    <s v="국외"/>
    <s v="도서구입비"/>
    <s v="학과학술지"/>
    <x v="6"/>
    <x v="6"/>
    <x v="6"/>
    <n v="4"/>
    <s v="신규"/>
    <s v="구독"/>
    <n v="1"/>
    <s v="Food Quality and Preference"/>
    <m/>
    <s v="0950-3293"/>
    <s v="연8회"/>
    <n v="8"/>
    <n v="2205"/>
    <n v="441"/>
    <n v="2646"/>
    <x v="0"/>
    <n v="2937060"/>
    <x v="19"/>
  </r>
  <r>
    <n v="10"/>
    <s v="국외"/>
    <s v="도서구입비"/>
    <s v="학과학술지"/>
    <x v="7"/>
    <x v="7"/>
    <x v="7"/>
    <n v="1"/>
    <s v="기존"/>
    <s v="구독"/>
    <n v="1"/>
    <s v="Young Children"/>
    <s v="Nat'l Association for the Education of Young Children"/>
    <s v="1538-6619"/>
    <s v="격월간"/>
    <n v="6"/>
    <n v="154"/>
    <n v="30.8"/>
    <n v="184.8"/>
    <x v="0"/>
    <n v="205128"/>
    <x v="20"/>
  </r>
  <r>
    <n v="11"/>
    <s v="국외"/>
    <s v="도서구입비"/>
    <s v="학과학술지"/>
    <x v="7"/>
    <x v="7"/>
    <x v="7"/>
    <n v="2"/>
    <s v="기존"/>
    <s v="구독"/>
    <n v="1"/>
    <s v="Educational Leadership"/>
    <s v="Association for Supervision &amp; Curriculum Development"/>
    <s v="0013-1784"/>
    <s v="연8회"/>
    <n v="8"/>
    <n v="97"/>
    <n v="19.400000000000002"/>
    <n v="116.4"/>
    <x v="0"/>
    <n v="129204"/>
    <x v="21"/>
  </r>
  <r>
    <n v="12"/>
    <s v="국외"/>
    <s v="도서구입비"/>
    <s v="학과학술지"/>
    <x v="7"/>
    <x v="7"/>
    <x v="7"/>
    <n v="3"/>
    <s v="기존"/>
    <s v="구독"/>
    <n v="1"/>
    <s v="Early Childhood research Quarterly"/>
    <s v="Elsevier Science"/>
    <s v="0885-2006"/>
    <s v="계간"/>
    <n v="4"/>
    <n v="922"/>
    <n v="184.4"/>
    <n v="1106.4000000000001"/>
    <x v="0"/>
    <n v="1228104"/>
    <x v="22"/>
  </r>
  <r>
    <n v="21"/>
    <s v="국내"/>
    <s v="도서구입비"/>
    <s v="학과학술지"/>
    <x v="7"/>
    <x v="7"/>
    <x v="7"/>
    <n v="4"/>
    <s v="기존"/>
    <s v="구독"/>
    <n v="1"/>
    <s v="평생교육학연구"/>
    <s v="한국평생교육학회"/>
    <s v="1598-785X"/>
    <s v="연4회"/>
    <n v="4"/>
    <n v="200000"/>
    <n v="40000"/>
    <n v="240000"/>
    <x v="0"/>
    <n v="240000"/>
    <x v="14"/>
  </r>
  <r>
    <n v="22"/>
    <s v="국내"/>
    <s v="도서구입비"/>
    <s v="학과학술지"/>
    <x v="7"/>
    <x v="7"/>
    <x v="7"/>
    <n v="5"/>
    <s v="기존"/>
    <s v="구독_x000a_(기증)"/>
    <n v="1"/>
    <s v="평생학습사회"/>
    <s v="한국방송통신대학교 원격교육연구소"/>
    <s v="1738-0057"/>
    <s v="연4회"/>
    <n v="4"/>
    <n v="0"/>
    <n v="0"/>
    <n v="0"/>
    <x v="0"/>
    <n v="0"/>
    <x v="9"/>
  </r>
  <r>
    <n v="23"/>
    <s v="국내"/>
    <s v="도서구입비"/>
    <s v="학과학술지"/>
    <x v="8"/>
    <x v="8"/>
    <x v="8"/>
    <n v="1"/>
    <s v="기존"/>
    <s v="구독"/>
    <n v="1"/>
    <s v="사례관리연구"/>
    <s v="한국사례관리학회"/>
    <s v="2093-7873"/>
    <s v="연1회"/>
    <n v="1"/>
    <n v="100000"/>
    <n v="20000"/>
    <n v="120000"/>
    <x v="0"/>
    <n v="120000"/>
    <x v="3"/>
  </r>
  <r>
    <n v="24"/>
    <s v="국내"/>
    <s v="도서구입비"/>
    <s v="학과학술지"/>
    <x v="8"/>
    <x v="8"/>
    <x v="8"/>
    <n v="2"/>
    <s v="기존"/>
    <s v="구독"/>
    <n v="1"/>
    <s v="보건복지포럼"/>
    <s v="한국보건사회연구원"/>
    <s v="1226-3648"/>
    <s v="연12회"/>
    <n v="12"/>
    <n v="60000"/>
    <n v="12000"/>
    <n v="72000"/>
    <x v="0"/>
    <n v="72000"/>
    <x v="15"/>
  </r>
  <r>
    <n v="25"/>
    <s v="국내"/>
    <s v="도서구입비"/>
    <s v="학과학술지"/>
    <x v="8"/>
    <x v="8"/>
    <x v="8"/>
    <n v="3"/>
    <s v="기존"/>
    <s v="구독"/>
    <n v="1"/>
    <s v="보건사회연구 (보건복지포럼 부록)"/>
    <s v="한국보건사회연구원"/>
    <s v="1226-072X"/>
    <s v="연4회"/>
    <n v="4"/>
    <n v="60000"/>
    <n v="12000"/>
    <n v="72000"/>
    <x v="0"/>
    <n v="72000"/>
    <x v="15"/>
  </r>
  <r>
    <n v="26"/>
    <s v="국내"/>
    <s v="도서구입비"/>
    <s v="학과학술지"/>
    <x v="8"/>
    <x v="8"/>
    <x v="8"/>
    <n v="4"/>
    <s v="기존"/>
    <s v="구독"/>
    <n v="1"/>
    <s v="상담학 연구"/>
    <s v="한국상담학회"/>
    <s v="1598-2068"/>
    <s v="연6회"/>
    <n v="6"/>
    <n v="150000"/>
    <n v="30000"/>
    <n v="180000"/>
    <x v="0"/>
    <n v="180000"/>
    <x v="23"/>
  </r>
  <r>
    <n v="27"/>
    <s v="국내"/>
    <s v="도서구입비"/>
    <s v="학과학술지"/>
    <x v="8"/>
    <x v="8"/>
    <x v="8"/>
    <n v="5"/>
    <s v="기존"/>
    <s v="구독"/>
    <n v="1"/>
    <s v="상담 및 심리치료"/>
    <s v="한국상담심리학회"/>
    <s v="1229-0688"/>
    <s v="연4회"/>
    <n v="4"/>
    <n v="400000"/>
    <n v="80000"/>
    <n v="480000"/>
    <x v="0"/>
    <n v="480000"/>
    <x v="24"/>
  </r>
  <r>
    <n v="28"/>
    <s v="국내"/>
    <s v="도서구입비"/>
    <s v="학과학술지"/>
    <x v="8"/>
    <x v="8"/>
    <x v="8"/>
    <n v="6"/>
    <s v="기존"/>
    <s v="구독"/>
    <n v="1"/>
    <s v="한국보육지원학회지"/>
    <s v="한국보육지원학회"/>
    <s v="1738-9496"/>
    <s v="연6회"/>
    <n v="6"/>
    <n v="100000"/>
    <n v="20000"/>
    <n v="120000"/>
    <x v="0"/>
    <n v="120000"/>
    <x v="3"/>
  </r>
  <r>
    <n v="13"/>
    <s v="국외"/>
    <s v="도서구입비"/>
    <s v="학과학술지"/>
    <x v="8"/>
    <x v="8"/>
    <x v="8"/>
    <n v="7"/>
    <s v="기존"/>
    <s v="구독"/>
    <n v="1"/>
    <s v="Social Work"/>
    <s v="NASW Press"/>
    <s v="0037-8046"/>
    <s v="계간"/>
    <n v="4"/>
    <n v="167"/>
    <n v="33.4"/>
    <n v="200.4"/>
    <x v="0"/>
    <n v="222444"/>
    <x v="25"/>
  </r>
  <r>
    <n v="14"/>
    <s v="국외"/>
    <s v="도서구입비"/>
    <s v="학과학술지"/>
    <x v="9"/>
    <x v="9"/>
    <x v="9"/>
    <n v="1"/>
    <s v="기존"/>
    <s v="구독"/>
    <n v="1"/>
    <s v="office pro"/>
    <s v="IAAP"/>
    <s v="1096-5807"/>
    <s v="연7회"/>
    <n v="7"/>
    <n v="85"/>
    <n v="17"/>
    <n v="102"/>
    <x v="0"/>
    <n v="113220"/>
    <x v="26"/>
  </r>
  <r>
    <n v="29"/>
    <s v="국내"/>
    <s v="도서구입비"/>
    <s v="학과학술지"/>
    <x v="9"/>
    <x v="9"/>
    <x v="9"/>
    <n v="2"/>
    <s v="기존"/>
    <s v="구독"/>
    <n v="1"/>
    <s v="평생교육 HRD 연구"/>
    <s v="한국평생교육HRD연구소"/>
    <s v="1738-9224"/>
    <s v="연2회"/>
    <n v="2"/>
    <n v="150000"/>
    <n v="30000"/>
    <n v="180000"/>
    <x v="0"/>
    <n v="180000"/>
    <x v="23"/>
  </r>
  <r>
    <n v="30"/>
    <s v="국내"/>
    <s v="도서구입비"/>
    <s v="학과학술지"/>
    <x v="9"/>
    <x v="9"/>
    <x v="9"/>
    <n v="3"/>
    <s v="기존"/>
    <s v="구독"/>
    <n v="1"/>
    <s v="기업경영연구"/>
    <s v="한국기업경영학회"/>
    <s v="1229-957x"/>
    <s v="연6회"/>
    <n v="6"/>
    <n v="500000"/>
    <n v="100000"/>
    <n v="600000"/>
    <x v="0"/>
    <n v="600000"/>
    <x v="27"/>
  </r>
  <r>
    <n v="31"/>
    <s v="국내"/>
    <s v="도서구입비"/>
    <s v="학과학술지"/>
    <x v="9"/>
    <x v="9"/>
    <x v="9"/>
    <n v="4"/>
    <s v="기존"/>
    <s v="구독"/>
    <n v="1"/>
    <s v="취업진로연구"/>
    <s v="한국취업진로학회"/>
    <s v="2234-1412"/>
    <s v="연4회"/>
    <n v="4"/>
    <n v="100000"/>
    <n v="20000"/>
    <n v="120000"/>
    <x v="0"/>
    <n v="120000"/>
    <x v="3"/>
  </r>
  <r>
    <n v="15"/>
    <s v="국외"/>
    <s v="도서구입비"/>
    <s v="학과학술지"/>
    <x v="10"/>
    <x v="10"/>
    <x v="10"/>
    <n v="1"/>
    <s v="기존"/>
    <s v="구독"/>
    <n v="1"/>
    <s v="amerasia journal"/>
    <s v="UCLA"/>
    <s v="0044-7471"/>
    <s v="연3회"/>
    <n v="3"/>
    <n v="490"/>
    <n v="98"/>
    <n v="588"/>
    <x v="0"/>
    <n v="652680"/>
    <x v="28"/>
  </r>
  <r>
    <n v="16"/>
    <s v="국외"/>
    <s v="도서구입비"/>
    <s v="학과학술지"/>
    <x v="10"/>
    <x v="10"/>
    <x v="10"/>
    <n v="2"/>
    <s v="기존"/>
    <s v="구독"/>
    <n v="1"/>
    <s v="Modern Fiction Studies"/>
    <s v="Johns Hopkins University Press"/>
    <s v="0026-7724"/>
    <s v="계간"/>
    <n v="4"/>
    <n v="204"/>
    <n v="40.800000000000004"/>
    <n v="244.8"/>
    <x v="0"/>
    <n v="271728"/>
    <x v="29"/>
  </r>
  <r>
    <n v="17"/>
    <s v="국외"/>
    <s v="도서구입비"/>
    <s v="학과학술지"/>
    <x v="11"/>
    <x v="11"/>
    <x v="11"/>
    <n v="1"/>
    <s v="신규"/>
    <s v="구독"/>
    <n v="1"/>
    <s v="한어학습"/>
    <m/>
    <s v="1003-7365"/>
    <m/>
    <m/>
    <n v="58"/>
    <n v="11.600000000000001"/>
    <n v="69.599999999999994"/>
    <x v="0"/>
    <n v="77256"/>
    <x v="30"/>
  </r>
  <r>
    <n v="18"/>
    <s v="국외"/>
    <s v="도서구입비"/>
    <s v="학과학술지"/>
    <x v="11"/>
    <x v="11"/>
    <x v="11"/>
    <n v="2"/>
    <s v="기존"/>
    <s v="구독"/>
    <n v="1"/>
    <s v="考古學報((고고학보)"/>
    <s v="中國社會科學院考古硏究所"/>
    <s v="0453-2902"/>
    <s v="계간"/>
    <n v="4"/>
    <n v="80"/>
    <n v="16"/>
    <n v="96"/>
    <x v="0"/>
    <n v="106560"/>
    <x v="31"/>
  </r>
  <r>
    <n v="19"/>
    <s v="국외"/>
    <s v="도서구입비"/>
    <s v="학과학술지"/>
    <x v="11"/>
    <x v="11"/>
    <x v="11"/>
    <n v="3"/>
    <s v="기존"/>
    <s v="구독"/>
    <n v="1"/>
    <s v="考古與文物_x000a_(고고여문물)"/>
    <s v="陜西省考古硏究院"/>
    <s v="1000-7830"/>
    <s v="격월간"/>
    <n v="6"/>
    <n v="74"/>
    <n v="14.8"/>
    <n v="88.8"/>
    <x v="0"/>
    <n v="98568"/>
    <x v="32"/>
  </r>
  <r>
    <n v="20"/>
    <s v="국외"/>
    <s v="도서구입비"/>
    <s v="학과학술지"/>
    <x v="11"/>
    <x v="11"/>
    <x v="11"/>
    <n v="4"/>
    <s v="기존"/>
    <s v="구독"/>
    <n v="1"/>
    <s v="변강고고연구 "/>
    <s v="길림대학변강고고연구"/>
    <m/>
    <s v="연1회"/>
    <n v="1"/>
    <n v="53"/>
    <n v="10.600000000000001"/>
    <n v="63.6"/>
    <x v="0"/>
    <n v="70596"/>
    <x v="33"/>
  </r>
  <r>
    <n v="21"/>
    <s v="국외"/>
    <s v="도서구입비"/>
    <s v="학과학술지"/>
    <x v="11"/>
    <x v="11"/>
    <x v="11"/>
    <n v="5"/>
    <s v="기존"/>
    <s v="구독"/>
    <n v="1"/>
    <s v="語文敎學與硏究_x000a_(어문교학여연구)"/>
    <s v="華中師範大學"/>
    <s v="1004-0498"/>
    <s v="월간"/>
    <n v="12"/>
    <n v="262"/>
    <n v="52.400000000000006"/>
    <n v="314.39999999999998"/>
    <x v="0"/>
    <n v="348984"/>
    <x v="34"/>
  </r>
  <r>
    <n v="22"/>
    <s v="국외"/>
    <s v="도서구입비"/>
    <s v="학과학술지"/>
    <x v="11"/>
    <x v="11"/>
    <x v="11"/>
    <n v="6"/>
    <s v="기존"/>
    <s v="구독"/>
    <n v="1"/>
    <s v="中國語文_x000a_(중국어문)"/>
    <s v="동방서점(東方書店)"/>
    <s v="0578-1949"/>
    <s v="격월간"/>
    <n v="6"/>
    <n v="119"/>
    <n v="23.8"/>
    <n v="142.80000000000001"/>
    <x v="0"/>
    <n v="158508"/>
    <x v="35"/>
  </r>
  <r>
    <n v="23"/>
    <s v="국외"/>
    <s v="도서구입비"/>
    <s v="학과학술지"/>
    <x v="11"/>
    <x v="11"/>
    <x v="11"/>
    <n v="7"/>
    <s v="기존"/>
    <s v="구독"/>
    <n v="1"/>
    <s v="世界漢語敎學_x000a_(세계한어교학)"/>
    <s v="北京言語學院"/>
    <s v="1002-5804"/>
    <s v="계간"/>
    <n v="4"/>
    <n v="46"/>
    <n v="9.2000000000000011"/>
    <n v="55.2"/>
    <x v="0"/>
    <n v="61272"/>
    <x v="36"/>
  </r>
  <r>
    <n v="32"/>
    <s v="국내"/>
    <s v="도서구입비"/>
    <s v="학과학술지"/>
    <x v="12"/>
    <x v="12"/>
    <x v="12"/>
    <n v="1"/>
    <s v="신규"/>
    <s v="구독"/>
    <n v="1"/>
    <s v="회계학연구"/>
    <s v="한국회계학회"/>
    <s v="1229-3288"/>
    <s v="연6회"/>
    <n v="6"/>
    <n v="60000"/>
    <n v="12000"/>
    <n v="72000"/>
    <x v="0"/>
    <n v="72000"/>
    <x v="15"/>
  </r>
  <r>
    <n v="24"/>
    <s v="국외"/>
    <s v="도서구입비"/>
    <s v="학과학술지"/>
    <x v="12"/>
    <x v="12"/>
    <x v="12"/>
    <n v="2"/>
    <s v="기존"/>
    <s v="구독"/>
    <n v="1"/>
    <s v="(The) Accounting Review"/>
    <s v="American Accounting Association"/>
    <s v="0001-4826"/>
    <s v="격월간"/>
    <n v="6"/>
    <n v="513"/>
    <n v="102.60000000000001"/>
    <n v="615.6"/>
    <x v="0"/>
    <n v="683316"/>
    <x v="37"/>
  </r>
  <r>
    <n v="25"/>
    <s v="국외"/>
    <s v="도서구입비"/>
    <s v="학과학술지"/>
    <x v="12"/>
    <x v="12"/>
    <x v="12"/>
    <n v="3"/>
    <s v="기존"/>
    <s v="구독"/>
    <n v="1"/>
    <s v="Journal of management accounting research"/>
    <s v="American Accounting Association"/>
    <s v="1049-2127"/>
    <s v="연1회"/>
    <n v="1"/>
    <n v="136"/>
    <n v="27.200000000000003"/>
    <n v="163.19999999999999"/>
    <x v="0"/>
    <n v="181152"/>
    <x v="38"/>
  </r>
  <r>
    <n v="26"/>
    <s v="국외"/>
    <s v="도서구입비"/>
    <s v="학과학술지"/>
    <x v="13"/>
    <x v="13"/>
    <x v="13"/>
    <n v="1"/>
    <s v="신규"/>
    <s v="구독"/>
    <n v="1"/>
    <s v="Journal of Retailing "/>
    <s v="Elsevier"/>
    <s v="0022-4359"/>
    <s v="연4회"/>
    <n v="4"/>
    <n v="757"/>
    <n v="151.4"/>
    <n v="908.4"/>
    <x v="0"/>
    <n v="1008324"/>
    <x v="39"/>
  </r>
  <r>
    <n v="33"/>
    <s v="국내"/>
    <s v="도서구입비"/>
    <s v="학과학술지"/>
    <x v="13"/>
    <x v="13"/>
    <x v="13"/>
    <n v="2"/>
    <s v="기존"/>
    <s v="구독"/>
    <n v="1"/>
    <s v="경영교육연구"/>
    <s v="한국경영교육학회"/>
    <s v="1598-8651"/>
    <s v="연6회"/>
    <n v="6"/>
    <n v="200000"/>
    <n v="40000"/>
    <n v="240000"/>
    <x v="0"/>
    <n v="240000"/>
    <x v="14"/>
  </r>
  <r>
    <n v="34"/>
    <s v="국내"/>
    <s v="도서구입비"/>
    <s v="학과학술지"/>
    <x v="13"/>
    <x v="13"/>
    <x v="13"/>
    <n v="3"/>
    <s v="기존"/>
    <s v="구독"/>
    <n v="1"/>
    <s v="JDS 유통과학연구(The Journal of distribution science)"/>
    <s v="한국유통과학회"/>
    <s v="1738-3110"/>
    <s v="연12회"/>
    <n v="12"/>
    <n v="100000"/>
    <n v="20000"/>
    <n v="120000"/>
    <x v="0"/>
    <n v="120000"/>
    <x v="3"/>
  </r>
  <r>
    <n v="35"/>
    <s v="국내"/>
    <s v="도서구입비"/>
    <s v="학과학술지"/>
    <x v="13"/>
    <x v="13"/>
    <x v="13"/>
    <n v="5"/>
    <s v="기존"/>
    <s v="구독"/>
    <n v="1"/>
    <s v="EAJBM (East Asian Journal of Business Management)"/>
    <s v="한국유통과학회"/>
    <s v="2234-3040"/>
    <s v="연4회"/>
    <n v="4"/>
    <n v="100000"/>
    <n v="20000"/>
    <n v="120000"/>
    <x v="0"/>
    <n v="120000"/>
    <x v="3"/>
  </r>
  <r>
    <n v="36"/>
    <s v="국내"/>
    <s v="도서구입비"/>
    <s v="학과학술지"/>
    <x v="13"/>
    <x v="13"/>
    <x v="13"/>
    <n v="6"/>
    <s v="기존"/>
    <s v="구독"/>
    <n v="1"/>
    <s v="IJIDB (International Journal of  Industrial Distribution &amp; Business) "/>
    <s v="한국유통과학회"/>
    <s v="2233-4165"/>
    <s v="연4회"/>
    <n v="4"/>
    <n v="100000"/>
    <n v="20000"/>
    <n v="120000"/>
    <x v="0"/>
    <n v="120000"/>
    <x v="3"/>
  </r>
  <r>
    <n v="37"/>
    <s v="국내"/>
    <s v="도서구입비"/>
    <s v="학과학술지"/>
    <x v="13"/>
    <x v="13"/>
    <x v="13"/>
    <n v="4"/>
    <s v="기존"/>
    <s v="구독"/>
    <n v="1"/>
    <s v="광고학연구"/>
    <s v="한국광고학회"/>
    <m/>
    <s v="연8회"/>
    <n v="8"/>
    <n v="25000"/>
    <n v="5000"/>
    <n v="30000"/>
    <x v="0"/>
    <n v="30000"/>
    <x v="40"/>
  </r>
  <r>
    <n v="38"/>
    <s v="국내"/>
    <s v="도서구입비"/>
    <s v="학과학술지"/>
    <x v="13"/>
    <x v="13"/>
    <x v="13"/>
    <n v="4"/>
    <s v="기존"/>
    <s v="구독"/>
    <n v="1"/>
    <s v="JAPR (광고학연구 부록)"/>
    <s v="한국광고학회"/>
    <m/>
    <s v="연2회"/>
    <n v="2"/>
    <n v="25000"/>
    <n v="5000"/>
    <n v="30000"/>
    <x v="0"/>
    <n v="30000"/>
    <x v="40"/>
  </r>
  <r>
    <n v="39"/>
    <s v="국내"/>
    <s v="도서구입비"/>
    <s v="학과학술지"/>
    <x v="14"/>
    <x v="14"/>
    <x v="14"/>
    <n v="2"/>
    <s v="기존"/>
    <s v="구독"/>
    <s v="인쇄형구독저널아님"/>
    <s v="금융연구"/>
    <s v="한국금융학회"/>
    <s v="1225-9489"/>
    <m/>
    <m/>
    <m/>
    <m/>
    <m/>
    <x v="1"/>
    <m/>
    <x v="41"/>
  </r>
  <r>
    <n v="40"/>
    <s v="국내"/>
    <s v="도서구입비"/>
    <s v="학과학술지"/>
    <x v="14"/>
    <x v="14"/>
    <x v="14"/>
    <n v="2"/>
    <s v="기존"/>
    <s v="구독"/>
    <n v="1"/>
    <s v="금융공학연구"/>
    <s v="한국금융공학회"/>
    <s v="1738-124x"/>
    <s v="연4회"/>
    <n v="4"/>
    <n v="500000"/>
    <n v="100000"/>
    <n v="600000"/>
    <x v="0"/>
    <n v="600000"/>
    <x v="27"/>
  </r>
  <r>
    <n v="41"/>
    <s v="국내"/>
    <s v="도서구입비"/>
    <s v="학과학술지"/>
    <x v="14"/>
    <x v="14"/>
    <x v="14"/>
    <n v="3"/>
    <s v="신규"/>
    <s v="구독"/>
    <n v="1"/>
    <s v="보험학회지"/>
    <s v="한국보험학회"/>
    <s v="1229-8611"/>
    <s v="연4회"/>
    <n v="4"/>
    <n v="30000"/>
    <n v="6000"/>
    <n v="36000"/>
    <x v="0"/>
    <n v="36000"/>
    <x v="4"/>
  </r>
  <r>
    <n v="42"/>
    <s v="국내"/>
    <s v="도서구입비"/>
    <s v="학과학술지"/>
    <x v="14"/>
    <x v="14"/>
    <x v="14"/>
    <n v="4"/>
    <s v="기존"/>
    <s v="구독"/>
    <n v="1"/>
    <s v="한국증권학회회지"/>
    <s v="한국증권학회"/>
    <s v="2005-8187"/>
    <s v="연5회"/>
    <n v="5"/>
    <n v="50000"/>
    <n v="10000"/>
    <n v="60000"/>
    <x v="0"/>
    <n v="60000"/>
    <x v="13"/>
  </r>
  <r>
    <n v="43"/>
    <s v="국내"/>
    <s v="도서구입비"/>
    <s v="학과학술지"/>
    <x v="14"/>
    <x v="14"/>
    <x v="14"/>
    <n v="4"/>
    <s v="기존"/>
    <s v="구독"/>
    <n v="1"/>
    <s v="한국증권학회회보 (한국증권학회회지 부록)"/>
    <s v="한국증권학회"/>
    <m/>
    <s v="연3회"/>
    <n v="3"/>
    <n v="50000"/>
    <n v="10000"/>
    <n v="60000"/>
    <x v="0"/>
    <n v="60000"/>
    <x v="13"/>
  </r>
  <r>
    <n v="44"/>
    <s v="국내"/>
    <s v="도서구입비"/>
    <s v="학과학술지"/>
    <x v="15"/>
    <x v="15"/>
    <x v="15"/>
    <n v="1"/>
    <s v="기존"/>
    <s v="구독"/>
    <n v="1"/>
    <s v="한국정보통신학회논문지"/>
    <s v="한국정보통신학회"/>
    <s v="2234-4772"/>
    <s v="연12회"/>
    <n v="12"/>
    <n v="200000"/>
    <n v="40000"/>
    <n v="80000"/>
    <x v="0"/>
    <n v="80000"/>
    <x v="42"/>
  </r>
  <r>
    <n v="45"/>
    <s v="국내"/>
    <s v="도서구입비"/>
    <s v="학과학술지"/>
    <x v="15"/>
    <x v="15"/>
    <x v="15"/>
    <n v="2"/>
    <s v="기존"/>
    <s v="구독"/>
    <n v="1"/>
    <s v="JICCE (한국정보통신학회 영문지)"/>
    <s v="한국정보통신학회"/>
    <s v="2234-8255"/>
    <s v="연4회"/>
    <n v="4"/>
    <m/>
    <m/>
    <n v="80000"/>
    <x v="0"/>
    <n v="80000"/>
    <x v="42"/>
  </r>
  <r>
    <n v="46"/>
    <s v="국내"/>
    <s v="도서구입비"/>
    <s v="학과학술지"/>
    <x v="15"/>
    <x v="15"/>
    <x v="15"/>
    <n v="3"/>
    <s v="기존"/>
    <s v="구독"/>
    <n v="1"/>
    <s v="한국정보통신학회지"/>
    <s v="한국정보통신학회"/>
    <s v="2234-6562"/>
    <s v="연2회"/>
    <n v="2"/>
    <m/>
    <m/>
    <n v="80000"/>
    <x v="0"/>
    <n v="80000"/>
    <x v="42"/>
  </r>
  <r>
    <n v="47"/>
    <s v="국내"/>
    <s v="도서구입비"/>
    <s v="학과학술지"/>
    <x v="15"/>
    <x v="15"/>
    <x v="15"/>
    <n v="4"/>
    <s v="기존"/>
    <s v="구독"/>
    <n v="1"/>
    <s v="한국IT서비스학회지"/>
    <s v="한국IT서비스학회"/>
    <s v="1975-4256"/>
    <s v="연4회"/>
    <n v="4"/>
    <n v="300000"/>
    <n v="60000"/>
    <n v="360000"/>
    <x v="0"/>
    <n v="360000"/>
    <x v="43"/>
  </r>
  <r>
    <n v="48"/>
    <s v="국내"/>
    <s v="도서구입비"/>
    <s v="학과학술지"/>
    <x v="16"/>
    <x v="16"/>
    <x v="16"/>
    <n v="1"/>
    <s v="기존"/>
    <s v="구독"/>
    <n v="1"/>
    <s v="한국정보처리학회지"/>
    <s v="한국정보처리학회"/>
    <s v="1226-9182"/>
    <s v="연6회"/>
    <n v="6"/>
    <n v="300000"/>
    <n v="60000"/>
    <n v="120000"/>
    <x v="0"/>
    <n v="120000"/>
    <x v="3"/>
  </r>
  <r>
    <n v="49"/>
    <s v="국내"/>
    <s v="도서구입비"/>
    <s v="학과학술지"/>
    <x v="16"/>
    <x v="16"/>
    <x v="16"/>
    <n v="2"/>
    <s v="기존"/>
    <s v="구독"/>
    <n v="1"/>
    <s v="KIPS TCCS (한국정보처리학회지 부록)"/>
    <s v="한국정보처리학회"/>
    <s v="2287-5891"/>
    <s v="연12회"/>
    <n v="12"/>
    <m/>
    <m/>
    <n v="120000"/>
    <x v="0"/>
    <n v="120000"/>
    <x v="3"/>
  </r>
  <r>
    <n v="50"/>
    <s v="국내"/>
    <s v="도서구입비"/>
    <s v="학과학술지"/>
    <x v="16"/>
    <x v="16"/>
    <x v="16"/>
    <n v="3"/>
    <s v="기존"/>
    <s v="구독"/>
    <n v="1"/>
    <s v="KIPS TSDE (한국정보처리학회지 부록)"/>
    <s v="한국정보처리학회"/>
    <s v="2287-5905"/>
    <s v="연12회"/>
    <n v="12"/>
    <m/>
    <m/>
    <n v="120000"/>
    <x v="0"/>
    <n v="120000"/>
    <x v="3"/>
  </r>
  <r>
    <n v="51"/>
    <s v="국내"/>
    <s v="도서구입비"/>
    <s v="학과학술지"/>
    <x v="16"/>
    <x v="16"/>
    <x v="16"/>
    <n v="4"/>
    <s v="기존"/>
    <s v="구독"/>
    <s v="웹진전환예정"/>
    <s v="JIPS (한국정보처리학회지 부록)"/>
    <s v="한국정보처리학회"/>
    <s v="1976-913x"/>
    <s v="연4회"/>
    <n v="4"/>
    <n v="0"/>
    <n v="0"/>
    <n v="0"/>
    <x v="0"/>
    <n v="0"/>
    <x v="9"/>
  </r>
  <r>
    <n v="52"/>
    <s v="국내"/>
    <s v="도서구입비"/>
    <s v="학과학술지"/>
    <x v="17"/>
    <x v="17"/>
    <x v="17"/>
    <n v="1"/>
    <s v="기존"/>
    <s v="구독"/>
    <n v="1"/>
    <s v="한국통신학회논문지"/>
    <s v="한국통신학회"/>
    <s v="1226-4717"/>
    <s v="연12회"/>
    <n v="12"/>
    <n v="300000"/>
    <n v="60000"/>
    <n v="180000"/>
    <x v="0"/>
    <n v="180000"/>
    <x v="23"/>
  </r>
  <r>
    <n v="53"/>
    <s v="국내"/>
    <s v="도서구입비"/>
    <s v="학과학술지"/>
    <x v="17"/>
    <x v="17"/>
    <x v="17"/>
    <n v="2"/>
    <s v="기존"/>
    <s v="구독"/>
    <n v="1"/>
    <s v="정보와 통신 (한국통신학회논문지 부록)"/>
    <s v="한국통신학회"/>
    <s v="1226-4725"/>
    <s v="연12회"/>
    <n v="12"/>
    <m/>
    <m/>
    <n v="180000"/>
    <x v="0"/>
    <n v="180000"/>
    <x v="23"/>
  </r>
  <r>
    <n v="54"/>
    <s v="국내"/>
    <s v="도서구입비"/>
    <s v="학과학술지"/>
    <x v="18"/>
    <x v="18"/>
    <x v="18"/>
    <n v="1"/>
    <s v="기존"/>
    <s v="구독"/>
    <n v="1"/>
    <s v="브랜드디자인학연구"/>
    <s v="한국브랜드디자인학회"/>
    <s v="1738-0863"/>
    <s v="연4회"/>
    <n v="4"/>
    <n v="500000"/>
    <n v="100000"/>
    <n v="600000"/>
    <x v="0"/>
    <n v="600000"/>
    <x v="27"/>
  </r>
  <r>
    <n v="27"/>
    <s v="국외"/>
    <s v="도서구입비"/>
    <s v="학과학술지"/>
    <x v="18"/>
    <x v="18"/>
    <x v="18"/>
    <n v="2"/>
    <s v="기존"/>
    <s v="구독"/>
    <n v="1"/>
    <s v="Communication Arts"/>
    <s v="Communication Arts"/>
    <s v="0010-3519"/>
    <s v="격월간"/>
    <n v="6"/>
    <n v="110"/>
    <n v="22"/>
    <n v="132"/>
    <x v="0"/>
    <n v="146520"/>
    <x v="44"/>
  </r>
  <r>
    <n v="28"/>
    <s v="국외"/>
    <s v="도서구입비"/>
    <s v="학과학술지"/>
    <x v="18"/>
    <x v="18"/>
    <x v="18"/>
    <n v="3"/>
    <s v="기존"/>
    <s v="구독"/>
    <n v="1"/>
    <s v="WIRED"/>
    <s v="Conde Nast Publications Inc."/>
    <s v="1059-1028"/>
    <s v="월간"/>
    <n v="12"/>
    <n v="80"/>
    <n v="16"/>
    <n v="96"/>
    <x v="0"/>
    <n v="106560"/>
    <x v="31"/>
  </r>
  <r>
    <n v="55"/>
    <s v="국내"/>
    <s v="도서구입비"/>
    <s v="학과학술지"/>
    <x v="18"/>
    <x v="18"/>
    <x v="18"/>
    <n v="4"/>
    <s v="기존"/>
    <s v="구독"/>
    <n v="1"/>
    <s v="감성과학"/>
    <s v="한국감성과학회"/>
    <s v="1226-8593"/>
    <s v="연4회"/>
    <n v="4"/>
    <n v="100000"/>
    <n v="20000"/>
    <n v="120000"/>
    <x v="0"/>
    <n v="120000"/>
    <x v="3"/>
  </r>
  <r>
    <n v="56"/>
    <s v="국내"/>
    <s v="도서구입비"/>
    <s v="학과학술지"/>
    <x v="19"/>
    <x v="19"/>
    <x v="19"/>
    <n v="1"/>
    <s v="신규"/>
    <s v="구독"/>
    <n v="1"/>
    <s v="KIBIM Magazine"/>
    <s v="한국BIM학회"/>
    <s v="2288-3053"/>
    <s v="연4회"/>
    <n v="4"/>
    <n v="80000"/>
    <n v="16000"/>
    <n v="96000"/>
    <x v="0"/>
    <n v="96000"/>
    <x v="5"/>
  </r>
  <r>
    <n v="29"/>
    <s v="국외"/>
    <s v="도서구입비"/>
    <s v="학과학술지"/>
    <x v="19"/>
    <x v="19"/>
    <x v="19"/>
    <n v="2"/>
    <s v="기존"/>
    <s v="구독"/>
    <n v="1"/>
    <s v="El Croquis"/>
    <s v="El Croquis Editorial"/>
    <s v="0212-5633"/>
    <s v="연5회"/>
    <n v="5"/>
    <n v="400"/>
    <n v="80"/>
    <n v="480"/>
    <x v="0"/>
    <n v="532800"/>
    <x v="45"/>
  </r>
  <r>
    <n v="30"/>
    <s v="국외"/>
    <s v="도서구입비"/>
    <s v="학과학술지"/>
    <x v="19"/>
    <x v="19"/>
    <x v="19"/>
    <n v="3"/>
    <s v="기존"/>
    <s v="구독"/>
    <n v="1"/>
    <s v="Domus"/>
    <s v="Editoriale Domus"/>
    <s v="0012-5377"/>
    <s v="년11회"/>
    <n v="11"/>
    <n v="220"/>
    <n v="44"/>
    <n v="264"/>
    <x v="0"/>
    <n v="293040"/>
    <x v="46"/>
  </r>
  <r>
    <n v="57"/>
    <s v="국내"/>
    <s v="도서구입비"/>
    <s v="학과학술지"/>
    <x v="20"/>
    <x v="20"/>
    <x v="20"/>
    <n v="1"/>
    <s v="기존"/>
    <s v="구독"/>
    <n v="1"/>
    <s v="기초조형학연구"/>
    <s v="한국기초조형학회"/>
    <s v="1598-8635"/>
    <s v="연6회"/>
    <n v="6"/>
    <n v="300000"/>
    <n v="60000"/>
    <n v="360000"/>
    <x v="0"/>
    <n v="360000"/>
    <x v="43"/>
  </r>
  <r>
    <n v="58"/>
    <s v="국내"/>
    <s v="도서구입비"/>
    <s v="학과학술지"/>
    <x v="20"/>
    <x v="20"/>
    <x v="20"/>
    <n v="2"/>
    <s v="기존"/>
    <s v="구독"/>
    <n v="1"/>
    <s v="디자인학연구"/>
    <s v="한국디자인학회"/>
    <s v="1226-8046"/>
    <s v="연4회"/>
    <n v="4"/>
    <n v="100000"/>
    <n v="20000"/>
    <n v="120000"/>
    <x v="0"/>
    <n v="120000"/>
    <x v="3"/>
  </r>
  <r>
    <n v="59"/>
    <s v="국내"/>
    <s v="도서구입비"/>
    <s v="학과학술지"/>
    <x v="20"/>
    <x v="20"/>
    <x v="20"/>
    <n v="3"/>
    <s v="기존"/>
    <s v="구독"/>
    <n v="1"/>
    <s v="(한국상품문화디자인 학회 논문집)-&gt;상품문화디자인학연구"/>
    <s v="한국상품문화디자인학회"/>
    <s v="1229-2834"/>
    <s v="연4회"/>
    <n v="4"/>
    <n v="200000"/>
    <n v="40000"/>
    <n v="240000"/>
    <x v="0"/>
    <n v="240000"/>
    <x v="14"/>
  </r>
  <r>
    <n v="60"/>
    <s v="국내"/>
    <s v="기타학생경비"/>
    <s v="교양지"/>
    <x v="21"/>
    <x v="21"/>
    <x v="21"/>
    <n v="1"/>
    <s v="기존"/>
    <s v="구독"/>
    <n v="1"/>
    <s v="가이드포스트"/>
    <s v="가이드포스트사"/>
    <s v="1227-2655"/>
    <s v="월간"/>
    <n v="12"/>
    <n v="3500"/>
    <n v="42000"/>
    <n v="42000"/>
    <x v="0"/>
    <n v="42000"/>
    <x v="47"/>
  </r>
  <r>
    <n v="61"/>
    <s v="국내"/>
    <s v="기타학생경비"/>
    <s v="교양지"/>
    <x v="21"/>
    <x v="21"/>
    <x v="21"/>
    <n v="1"/>
    <s v="기존"/>
    <s v="구독"/>
    <n v="1"/>
    <s v="건축문화"/>
    <s v="에이엔씨"/>
    <s v="1227-0903"/>
    <s v="월간"/>
    <n v="12"/>
    <n v="20000"/>
    <n v="240000"/>
    <n v="240000"/>
    <x v="0"/>
    <n v="240000"/>
    <x v="14"/>
  </r>
  <r>
    <n v="62"/>
    <s v="국내"/>
    <s v="기타학생경비"/>
    <s v="교양지"/>
    <x v="21"/>
    <x v="21"/>
    <x v="21"/>
    <n v="1"/>
    <s v="기존"/>
    <s v="구독"/>
    <n v="1"/>
    <s v="보그(Vogue 한국판)"/>
    <s v="두산매거진"/>
    <s v="1228-1166"/>
    <s v="월간"/>
    <n v="12"/>
    <n v="6500"/>
    <n v="78000"/>
    <n v="78000"/>
    <x v="0"/>
    <n v="78000"/>
    <x v="48"/>
  </r>
  <r>
    <n v="63"/>
    <s v="국내"/>
    <s v="기타학생경비"/>
    <s v="교양지"/>
    <x v="21"/>
    <x v="21"/>
    <x v="21"/>
    <n v="1"/>
    <s v="기존"/>
    <s v="구독"/>
    <n v="1"/>
    <s v="빛과 소금  "/>
    <s v="두란노서원"/>
    <s v="1227-4658"/>
    <s v="월간"/>
    <n v="12"/>
    <n v="3500"/>
    <n v="42000"/>
    <n v="42000"/>
    <x v="0"/>
    <n v="42000"/>
    <x v="47"/>
  </r>
  <r>
    <n v="64"/>
    <s v="국내"/>
    <s v="기타학생경비"/>
    <s v="교양지"/>
    <x v="21"/>
    <x v="21"/>
    <x v="21"/>
    <n v="1"/>
    <s v="기존"/>
    <s v="구독"/>
    <n v="1"/>
    <s v="시사IN"/>
    <s v="시사저널사"/>
    <s v="1228-405X"/>
    <s v="주간"/>
    <n v="50"/>
    <n v="4000"/>
    <n v="200000"/>
    <n v="200000"/>
    <x v="0"/>
    <n v="200000"/>
    <x v="49"/>
  </r>
  <r>
    <n v="65"/>
    <s v="국내"/>
    <s v="기타학생경비"/>
    <s v="교양지"/>
    <x v="21"/>
    <x v="21"/>
    <x v="21"/>
    <n v="1"/>
    <s v="기존"/>
    <s v="구독"/>
    <n v="1"/>
    <s v="씨네 21"/>
    <s v="씨네21주식회사"/>
    <s v="1228-4025"/>
    <s v="주간"/>
    <n v="50"/>
    <n v="4000"/>
    <n v="200000"/>
    <n v="200000"/>
    <x v="0"/>
    <n v="200000"/>
    <x v="49"/>
  </r>
  <r>
    <n v="66"/>
    <s v="국내"/>
    <s v="기타학생경비"/>
    <s v="교양지"/>
    <x v="21"/>
    <x v="21"/>
    <x v="21"/>
    <n v="1"/>
    <s v="기존"/>
    <s v="구독"/>
    <n v="1"/>
    <s v="한겨레21 "/>
    <s v="한겨레신문사"/>
    <s v="1228-4017"/>
    <s v="주간"/>
    <n v="50"/>
    <n v="4000"/>
    <n v="200000"/>
    <n v="200000"/>
    <x v="0"/>
    <n v="200000"/>
    <x v="49"/>
  </r>
  <r>
    <n v="67"/>
    <s v="국내"/>
    <s v="기타학생경비"/>
    <s v="교양지"/>
    <x v="21"/>
    <x v="21"/>
    <x v="21"/>
    <n v="1"/>
    <s v="기존"/>
    <s v="구독"/>
    <n v="1"/>
    <s v="빠띠씨에"/>
    <s v="비앤씨월드"/>
    <s v="1739-4651"/>
    <s v="월간"/>
    <n v="12"/>
    <n v="9000"/>
    <n v="108000"/>
    <n v="108000"/>
    <x v="0"/>
    <n v="108000"/>
    <x v="50"/>
  </r>
  <r>
    <n v="68"/>
    <s v="국내"/>
    <s v="기타학생경비"/>
    <s v="교양지"/>
    <x v="21"/>
    <x v="21"/>
    <x v="21"/>
    <n v="1"/>
    <s v="기존"/>
    <s v="구독"/>
    <n v="1"/>
    <s v="샘터"/>
    <s v="샘터사"/>
    <s v="1227-0032"/>
    <s v="월간"/>
    <n v="12"/>
    <n v="2500"/>
    <n v="30000"/>
    <n v="30000"/>
    <x v="0"/>
    <n v="30000"/>
    <x v="40"/>
  </r>
  <r>
    <n v="69"/>
    <s v="국내"/>
    <s v="기타학생경비"/>
    <s v="교양지"/>
    <x v="21"/>
    <x v="21"/>
    <x v="21"/>
    <n v="1"/>
    <s v="기존"/>
    <s v="구독"/>
    <n v="1"/>
    <s v="쿠켄"/>
    <s v="미디어컴퍼니쿠켄"/>
    <s v="1228-1689"/>
    <s v="월간"/>
    <n v="12"/>
    <n v="7500"/>
    <n v="90000"/>
    <n v="90000"/>
    <x v="0"/>
    <n v="90000"/>
    <x v="51"/>
  </r>
  <r>
    <n v="70"/>
    <s v="국내"/>
    <s v="기타학생경비"/>
    <s v="교양지"/>
    <x v="21"/>
    <x v="21"/>
    <x v="21"/>
    <n v="1"/>
    <s v="기존"/>
    <s v="구독"/>
    <n v="1"/>
    <s v="월간호텔 &amp; 레스토랑 "/>
    <s v="월간호텔 레스토랑"/>
    <s v="1227-6839"/>
    <s v="월간"/>
    <n v="12"/>
    <n v="9000"/>
    <n v="108000"/>
    <n v="108000"/>
    <x v="0"/>
    <n v="108000"/>
    <x v="50"/>
  </r>
  <r>
    <n v="71"/>
    <s v="국내"/>
    <s v="기타학생경비"/>
    <s v="교양지"/>
    <x v="21"/>
    <x v="21"/>
    <x v="21"/>
    <n v="1"/>
    <s v="기존"/>
    <s v="구독"/>
    <n v="1"/>
    <s v="하버드 비즈니스 리뷰"/>
    <s v="동아일보사"/>
    <s v="2288-856X"/>
    <s v="격월간"/>
    <n v="6"/>
    <n v="25000"/>
    <n v="150000"/>
    <n v="150000"/>
    <x v="0"/>
    <n v="150000"/>
    <x v="52"/>
  </r>
  <r>
    <n v="72"/>
    <s v="국내"/>
    <s v="기타학생경비"/>
    <s v="교양지"/>
    <x v="21"/>
    <x v="21"/>
    <x v="21"/>
    <n v="1"/>
    <s v="신규"/>
    <s v="구독"/>
    <n v="1"/>
    <s v="디자인매거진CA"/>
    <s v="퓨처미디어"/>
    <s v="2384-1826"/>
    <s v="격월간"/>
    <n v="6"/>
    <n v="16000"/>
    <n v="96000"/>
    <n v="96000"/>
    <x v="0"/>
    <n v="96000"/>
    <x v="5"/>
  </r>
  <r>
    <n v="71"/>
    <s v="국내"/>
    <s v="기타학생경비"/>
    <s v="교양지"/>
    <x v="21"/>
    <x v="21"/>
    <x v="21"/>
    <n v="1"/>
    <s v="신규"/>
    <s v="구독"/>
    <n v="1"/>
    <s v="내셔널지오그래픽(한국판)"/>
    <s v="YBM si-sa"/>
    <s v="1228-7733"/>
    <s v="월간"/>
    <n v="12"/>
    <n v="18500"/>
    <n v="222000"/>
    <n v="222000"/>
    <x v="0"/>
    <n v="222000"/>
    <x v="53"/>
  </r>
  <r>
    <n v="73"/>
    <s v="국내"/>
    <s v="기타학생경비"/>
    <s v="교양지"/>
    <x v="21"/>
    <x v="21"/>
    <x v="21"/>
    <n v="1"/>
    <s v="신규"/>
    <s v="구독"/>
    <n v="1"/>
    <s v="이밥차"/>
    <s v="그리고 책"/>
    <s v="2384-2040"/>
    <s v="월간"/>
    <n v="12"/>
    <n v="3000"/>
    <n v="36000"/>
    <n v="36000"/>
    <x v="0"/>
    <n v="36000"/>
    <x v="4"/>
  </r>
  <r>
    <m/>
    <m/>
    <m/>
    <m/>
    <x v="22"/>
    <x v="22"/>
    <x v="22"/>
    <m/>
    <m/>
    <m/>
    <m/>
    <m/>
    <m/>
    <m/>
    <m/>
    <m/>
    <m/>
    <m/>
    <m/>
    <x v="1"/>
    <m/>
    <x v="4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A2:C49" firstHeaderRow="0" firstDataRow="1" firstDataCol="1"/>
  <pivotFields count="22">
    <pivotField showAll="0"/>
    <pivotField showAll="0"/>
    <pivotField showAll="0"/>
    <pivotField showAll="0"/>
    <pivotField axis="axisRow" showAll="0" sortType="ascending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showAll="0">
      <items count="24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"/>
        <item x="3"/>
        <item x="4"/>
        <item x="5"/>
        <item x="6"/>
        <item x="7"/>
        <item x="8"/>
        <item x="22"/>
        <item t="default"/>
      </items>
    </pivotField>
    <pivotField axis="axisRow" showAll="0">
      <items count="24">
        <item x="16"/>
        <item x="0"/>
        <item x="19"/>
        <item x="13"/>
        <item x="10"/>
        <item x="11"/>
        <item x="9"/>
        <item x="15"/>
        <item x="14"/>
        <item x="21"/>
        <item x="17"/>
        <item x="18"/>
        <item x="3"/>
        <item x="2"/>
        <item x="4"/>
        <item x="8"/>
        <item x="12"/>
        <item x="20"/>
        <item x="6"/>
        <item x="7"/>
        <item x="5"/>
        <item x="1"/>
        <item x="2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3">
        <item x="0"/>
        <item x="1"/>
        <item t="default"/>
      </items>
    </pivotField>
    <pivotField showAll="0"/>
    <pivotField dataField="1" showAll="0">
      <items count="55">
        <item x="9"/>
        <item x="7"/>
        <item x="40"/>
        <item x="4"/>
        <item x="47"/>
        <item x="2"/>
        <item x="13"/>
        <item x="36"/>
        <item x="10"/>
        <item x="33"/>
        <item x="15"/>
        <item x="30"/>
        <item x="48"/>
        <item x="42"/>
        <item x="51"/>
        <item x="5"/>
        <item x="32"/>
        <item x="31"/>
        <item x="50"/>
        <item x="26"/>
        <item x="3"/>
        <item x="21"/>
        <item x="16"/>
        <item x="44"/>
        <item x="52"/>
        <item x="35"/>
        <item x="23"/>
        <item x="38"/>
        <item x="49"/>
        <item x="20"/>
        <item x="53"/>
        <item x="25"/>
        <item x="14"/>
        <item x="29"/>
        <item x="46"/>
        <item x="17"/>
        <item x="34"/>
        <item x="11"/>
        <item x="43"/>
        <item x="8"/>
        <item x="6"/>
        <item x="24"/>
        <item x="45"/>
        <item x="27"/>
        <item x="28"/>
        <item x="37"/>
        <item x="12"/>
        <item x="0"/>
        <item x="39"/>
        <item x="22"/>
        <item x="1"/>
        <item x="19"/>
        <item x="18"/>
        <item x="41"/>
        <item t="default"/>
      </items>
    </pivotField>
  </pivotFields>
  <rowFields count="2">
    <field x="4"/>
    <field x="6"/>
  </rowFields>
  <rowItems count="47">
    <i>
      <x/>
    </i>
    <i r="1">
      <x v="1"/>
    </i>
    <i>
      <x v="1"/>
    </i>
    <i r="1">
      <x v="21"/>
    </i>
    <i>
      <x v="2"/>
    </i>
    <i r="1">
      <x v="13"/>
    </i>
    <i>
      <x v="3"/>
    </i>
    <i r="1">
      <x v="12"/>
    </i>
    <i>
      <x v="4"/>
    </i>
    <i r="1">
      <x v="14"/>
    </i>
    <i>
      <x v="5"/>
    </i>
    <i r="1">
      <x v="20"/>
    </i>
    <i>
      <x v="6"/>
    </i>
    <i r="1">
      <x v="18"/>
    </i>
    <i>
      <x v="7"/>
    </i>
    <i r="1">
      <x v="19"/>
    </i>
    <i>
      <x v="8"/>
    </i>
    <i r="1">
      <x v="15"/>
    </i>
    <i>
      <x v="9"/>
    </i>
    <i r="1">
      <x v="6"/>
    </i>
    <i>
      <x v="10"/>
    </i>
    <i r="1">
      <x v="4"/>
    </i>
    <i>
      <x v="11"/>
    </i>
    <i r="1">
      <x v="5"/>
    </i>
    <i>
      <x v="12"/>
    </i>
    <i r="1">
      <x v="16"/>
    </i>
    <i>
      <x v="13"/>
    </i>
    <i r="1">
      <x v="3"/>
    </i>
    <i>
      <x v="14"/>
    </i>
    <i r="1">
      <x v="8"/>
    </i>
    <i>
      <x v="15"/>
    </i>
    <i r="1">
      <x v="7"/>
    </i>
    <i>
      <x v="16"/>
    </i>
    <i r="1">
      <x/>
    </i>
    <i>
      <x v="17"/>
    </i>
    <i r="1">
      <x v="10"/>
    </i>
    <i>
      <x v="18"/>
    </i>
    <i r="1">
      <x v="11"/>
    </i>
    <i>
      <x v="19"/>
    </i>
    <i r="1">
      <x v="2"/>
    </i>
    <i>
      <x v="20"/>
    </i>
    <i r="1">
      <x v="17"/>
    </i>
    <i>
      <x v="21"/>
    </i>
    <i r="1">
      <x v="9"/>
    </i>
    <i>
      <x v="22"/>
    </i>
    <i r="1">
      <x v="22"/>
    </i>
    <i t="grand">
      <x/>
    </i>
  </rowItems>
  <colFields count="1">
    <field x="-2"/>
  </colFields>
  <colItems count="2">
    <i>
      <x/>
    </i>
    <i i="1">
      <x v="1"/>
    </i>
  </colItems>
  <dataFields count="2">
    <dataField name="합계 : 종수" fld="19" baseField="4" baseItem="3"/>
    <dataField name="합계 : 견적금액(최종)" fld="21" baseField="4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9"/>
  <sheetViews>
    <sheetView workbookViewId="0">
      <selection activeCell="F41" sqref="F41"/>
    </sheetView>
  </sheetViews>
  <sheetFormatPr defaultRowHeight="12.75" customHeight="1"/>
  <cols>
    <col min="1" max="1" width="23.75" customWidth="1"/>
    <col min="2" max="2" width="11.125" customWidth="1"/>
    <col min="3" max="3" width="20.75" style="168" customWidth="1"/>
    <col min="4" max="4" width="13.25" customWidth="1"/>
    <col min="5" max="5" width="5.25" bestFit="1" customWidth="1"/>
    <col min="6" max="6" width="21.375" bestFit="1" customWidth="1"/>
    <col min="7" max="7" width="5.75" bestFit="1" customWidth="1"/>
    <col min="8" max="8" width="15" bestFit="1" customWidth="1"/>
    <col min="9" max="9" width="19.375" bestFit="1" customWidth="1"/>
    <col min="10" max="10" width="11.25" bestFit="1" customWidth="1"/>
    <col min="11" max="11" width="7.375" customWidth="1"/>
    <col min="12" max="12" width="17.5" bestFit="1" customWidth="1"/>
    <col min="13" max="13" width="19.5" bestFit="1" customWidth="1"/>
    <col min="14" max="14" width="11.25" bestFit="1" customWidth="1"/>
    <col min="15" max="15" width="9.25" bestFit="1" customWidth="1"/>
    <col min="16" max="18" width="11.25" bestFit="1" customWidth="1"/>
    <col min="19" max="19" width="19.5" bestFit="1" customWidth="1"/>
    <col min="20" max="24" width="11.25" bestFit="1" customWidth="1"/>
    <col min="25" max="25" width="20.75" bestFit="1" customWidth="1"/>
    <col min="26" max="26" width="9.625" bestFit="1" customWidth="1"/>
    <col min="27" max="27" width="13.25" bestFit="1" customWidth="1"/>
    <col min="28" max="28" width="9.625" bestFit="1" customWidth="1"/>
    <col min="29" max="29" width="11.25" bestFit="1" customWidth="1"/>
    <col min="30" max="30" width="13.25" bestFit="1" customWidth="1"/>
    <col min="31" max="31" width="15.375" bestFit="1" customWidth="1"/>
    <col min="32" max="32" width="19.375" bestFit="1" customWidth="1"/>
    <col min="33" max="33" width="11.25" bestFit="1" customWidth="1"/>
    <col min="34" max="34" width="9.625" bestFit="1" customWidth="1"/>
    <col min="35" max="35" width="17.5" bestFit="1" customWidth="1"/>
    <col min="36" max="36" width="19.5" bestFit="1" customWidth="1"/>
    <col min="37" max="37" width="11.25" bestFit="1" customWidth="1"/>
    <col min="38" max="38" width="9.25" bestFit="1" customWidth="1"/>
    <col min="39" max="41" width="11.25" bestFit="1" customWidth="1"/>
    <col min="42" max="42" width="19.5" bestFit="1" customWidth="1"/>
    <col min="43" max="47" width="11.25" bestFit="1" customWidth="1"/>
    <col min="48" max="48" width="15.875" bestFit="1" customWidth="1"/>
    <col min="49" max="49" width="25.625" bestFit="1" customWidth="1"/>
  </cols>
  <sheetData>
    <row r="2" spans="1:3" ht="12.75" customHeight="1">
      <c r="A2" s="164" t="s">
        <v>450</v>
      </c>
      <c r="B2" t="s">
        <v>460</v>
      </c>
      <c r="C2" s="168" t="s">
        <v>459</v>
      </c>
    </row>
    <row r="3" spans="1:3" ht="11.25" customHeight="1">
      <c r="A3" s="165">
        <v>1</v>
      </c>
      <c r="B3" s="167"/>
    </row>
    <row r="4" spans="1:3" ht="11.25" customHeight="1">
      <c r="A4" s="166" t="s">
        <v>453</v>
      </c>
      <c r="B4" s="167">
        <v>5</v>
      </c>
      <c r="C4" s="168">
        <v>2738796</v>
      </c>
    </row>
    <row r="5" spans="1:3" ht="11.25" customHeight="1">
      <c r="A5" s="165">
        <v>2</v>
      </c>
      <c r="B5" s="167"/>
    </row>
    <row r="6" spans="1:3" ht="11.25" customHeight="1">
      <c r="A6" s="166" t="s">
        <v>60</v>
      </c>
      <c r="B6" s="167">
        <v>7</v>
      </c>
      <c r="C6" s="168">
        <v>929880</v>
      </c>
    </row>
    <row r="7" spans="1:3" ht="11.25" customHeight="1">
      <c r="A7" s="165">
        <v>3</v>
      </c>
      <c r="B7" s="167"/>
    </row>
    <row r="8" spans="1:3" ht="11.25" customHeight="1">
      <c r="A8" s="166" t="s">
        <v>111</v>
      </c>
      <c r="B8" s="167">
        <v>3</v>
      </c>
      <c r="C8" s="168">
        <v>360000</v>
      </c>
    </row>
    <row r="9" spans="1:3" ht="11.25" customHeight="1">
      <c r="A9" s="165">
        <v>4</v>
      </c>
      <c r="B9" s="167"/>
    </row>
    <row r="10" spans="1:3" ht="11.25" customHeight="1">
      <c r="A10" s="166" t="s">
        <v>126</v>
      </c>
      <c r="B10" s="167">
        <v>3</v>
      </c>
      <c r="C10" s="168">
        <v>1154640</v>
      </c>
    </row>
    <row r="11" spans="1:3" ht="11.25" customHeight="1">
      <c r="A11" s="165">
        <v>5</v>
      </c>
      <c r="B11" s="167"/>
    </row>
    <row r="12" spans="1:3" ht="11.25" customHeight="1">
      <c r="A12" s="166" t="s">
        <v>139</v>
      </c>
      <c r="B12" s="167">
        <v>4</v>
      </c>
      <c r="C12" s="168">
        <v>420000</v>
      </c>
    </row>
    <row r="13" spans="1:3" ht="11.25" customHeight="1">
      <c r="A13" s="165">
        <v>6</v>
      </c>
      <c r="B13" s="167"/>
    </row>
    <row r="14" spans="1:3" ht="11.25" customHeight="1">
      <c r="A14" s="166" t="s">
        <v>154</v>
      </c>
      <c r="B14" s="167">
        <v>3</v>
      </c>
      <c r="C14" s="168">
        <v>372000</v>
      </c>
    </row>
    <row r="15" spans="1:3" ht="11.25" customHeight="1">
      <c r="A15" s="165">
        <v>7</v>
      </c>
      <c r="B15" s="167"/>
    </row>
    <row r="16" spans="1:3" ht="11.25" customHeight="1">
      <c r="A16" s="166" t="s">
        <v>165</v>
      </c>
      <c r="B16" s="167">
        <v>4</v>
      </c>
      <c r="C16" s="168">
        <v>6472332</v>
      </c>
    </row>
    <row r="17" spans="1:3" ht="11.25" customHeight="1">
      <c r="A17" s="165">
        <v>8</v>
      </c>
      <c r="B17" s="167"/>
    </row>
    <row r="18" spans="1:3" ht="11.25" customHeight="1">
      <c r="A18" s="166" t="s">
        <v>454</v>
      </c>
      <c r="B18" s="167">
        <v>5</v>
      </c>
      <c r="C18" s="168">
        <v>1802436</v>
      </c>
    </row>
    <row r="19" spans="1:3" ht="11.25" customHeight="1">
      <c r="A19" s="165">
        <v>9</v>
      </c>
      <c r="B19" s="167"/>
    </row>
    <row r="20" spans="1:3" ht="11.25" customHeight="1">
      <c r="A20" s="166" t="s">
        <v>199</v>
      </c>
      <c r="B20" s="167">
        <v>7</v>
      </c>
      <c r="C20" s="168">
        <v>1266444</v>
      </c>
    </row>
    <row r="21" spans="1:3" ht="11.25" customHeight="1">
      <c r="A21" s="165">
        <v>10</v>
      </c>
      <c r="B21" s="167"/>
    </row>
    <row r="22" spans="1:3" ht="11.25" customHeight="1">
      <c r="A22" s="166" t="s">
        <v>455</v>
      </c>
      <c r="B22" s="167">
        <v>4</v>
      </c>
      <c r="C22" s="168">
        <v>1013220</v>
      </c>
    </row>
    <row r="23" spans="1:3" ht="11.25" customHeight="1">
      <c r="A23" s="165">
        <v>11</v>
      </c>
      <c r="B23" s="167"/>
    </row>
    <row r="24" spans="1:3" ht="11.25" customHeight="1">
      <c r="A24" s="166" t="s">
        <v>242</v>
      </c>
      <c r="B24" s="167">
        <v>2</v>
      </c>
      <c r="C24" s="168">
        <v>924408</v>
      </c>
    </row>
    <row r="25" spans="1:3" ht="11.25" customHeight="1">
      <c r="A25" s="165">
        <v>12</v>
      </c>
      <c r="B25" s="167"/>
    </row>
    <row r="26" spans="1:3" ht="11.25" customHeight="1">
      <c r="A26" s="166" t="s">
        <v>251</v>
      </c>
      <c r="B26" s="167">
        <v>7</v>
      </c>
      <c r="C26" s="168">
        <v>921744</v>
      </c>
    </row>
    <row r="27" spans="1:3" ht="11.25" customHeight="1">
      <c r="A27" s="165">
        <v>13</v>
      </c>
      <c r="B27" s="167"/>
    </row>
    <row r="28" spans="1:3" ht="11.25" customHeight="1">
      <c r="A28" s="166" t="s">
        <v>272</v>
      </c>
      <c r="B28" s="167">
        <v>3</v>
      </c>
      <c r="C28" s="168">
        <v>936468</v>
      </c>
    </row>
    <row r="29" spans="1:3" ht="11.25" customHeight="1">
      <c r="A29" s="165">
        <v>14</v>
      </c>
      <c r="B29" s="167"/>
    </row>
    <row r="30" spans="1:3" ht="11.25" customHeight="1">
      <c r="A30" s="166" t="s">
        <v>283</v>
      </c>
      <c r="B30" s="167">
        <v>7</v>
      </c>
      <c r="C30" s="168">
        <v>1668324</v>
      </c>
    </row>
    <row r="31" spans="1:3" ht="11.25" customHeight="1">
      <c r="A31" s="165">
        <v>15</v>
      </c>
      <c r="B31" s="167"/>
    </row>
    <row r="32" spans="1:3" ht="11.25" customHeight="1">
      <c r="A32" s="166" t="s">
        <v>302</v>
      </c>
      <c r="B32" s="167">
        <v>4</v>
      </c>
      <c r="C32" s="168">
        <v>756000</v>
      </c>
    </row>
    <row r="33" spans="1:3" ht="11.25" customHeight="1">
      <c r="A33" s="165">
        <v>16</v>
      </c>
      <c r="B33" s="167"/>
    </row>
    <row r="34" spans="1:3" ht="11.25" customHeight="1">
      <c r="A34" s="166" t="s">
        <v>456</v>
      </c>
      <c r="B34" s="167">
        <v>4</v>
      </c>
      <c r="C34" s="168">
        <v>600000</v>
      </c>
    </row>
    <row r="35" spans="1:3" ht="11.25" customHeight="1">
      <c r="A35" s="165">
        <v>17</v>
      </c>
      <c r="B35" s="167"/>
    </row>
    <row r="36" spans="1:3" ht="11.25" customHeight="1">
      <c r="A36" s="166" t="s">
        <v>333</v>
      </c>
      <c r="B36" s="167">
        <v>4</v>
      </c>
      <c r="C36" s="168">
        <v>360000</v>
      </c>
    </row>
    <row r="37" spans="1:3" ht="11.25" customHeight="1">
      <c r="A37" s="165">
        <v>18</v>
      </c>
      <c r="B37" s="167"/>
    </row>
    <row r="38" spans="1:3" ht="11.25" customHeight="1">
      <c r="A38" s="166" t="s">
        <v>345</v>
      </c>
      <c r="B38" s="167">
        <v>2</v>
      </c>
      <c r="C38" s="168">
        <v>360000</v>
      </c>
    </row>
    <row r="39" spans="1:3" ht="11.25" customHeight="1">
      <c r="A39" s="165">
        <v>19</v>
      </c>
      <c r="B39" s="167"/>
    </row>
    <row r="40" spans="1:3" ht="11.25" customHeight="1">
      <c r="A40" s="166" t="s">
        <v>457</v>
      </c>
      <c r="B40" s="167">
        <v>4</v>
      </c>
      <c r="C40" s="168">
        <v>973080</v>
      </c>
    </row>
    <row r="41" spans="1:3" ht="11.25" customHeight="1">
      <c r="A41" s="165">
        <v>20</v>
      </c>
      <c r="B41" s="167"/>
    </row>
    <row r="42" spans="1:3" ht="11.25" customHeight="1">
      <c r="A42" s="166" t="s">
        <v>365</v>
      </c>
      <c r="B42" s="167">
        <v>3</v>
      </c>
      <c r="C42" s="168">
        <v>921840</v>
      </c>
    </row>
    <row r="43" spans="1:3" ht="11.25" customHeight="1">
      <c r="A43" s="165">
        <v>21</v>
      </c>
      <c r="B43" s="167"/>
    </row>
    <row r="44" spans="1:3" ht="11.25" customHeight="1">
      <c r="A44" s="166" t="s">
        <v>379</v>
      </c>
      <c r="B44" s="167">
        <v>3</v>
      </c>
      <c r="C44" s="168">
        <v>720000</v>
      </c>
    </row>
    <row r="45" spans="1:3" ht="11.25" customHeight="1">
      <c r="A45" s="165">
        <v>22</v>
      </c>
      <c r="B45" s="167"/>
    </row>
    <row r="46" spans="1:3" ht="11.25" customHeight="1">
      <c r="A46" s="166" t="s">
        <v>458</v>
      </c>
      <c r="B46" s="167">
        <v>15</v>
      </c>
      <c r="C46" s="168">
        <v>1842000</v>
      </c>
    </row>
    <row r="47" spans="1:3" ht="11.25" customHeight="1">
      <c r="A47" s="165" t="s">
        <v>451</v>
      </c>
      <c r="B47" s="167"/>
    </row>
    <row r="48" spans="1:3" ht="11.25" customHeight="1">
      <c r="A48" s="166" t="s">
        <v>451</v>
      </c>
      <c r="B48" s="167"/>
    </row>
    <row r="49" spans="1:3" ht="12.75" customHeight="1">
      <c r="A49" s="165" t="s">
        <v>452</v>
      </c>
      <c r="B49" s="167">
        <v>103</v>
      </c>
      <c r="C49" s="168">
        <v>27513612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I26" sqref="I26"/>
    </sheetView>
  </sheetViews>
  <sheetFormatPr defaultRowHeight="16.5"/>
  <cols>
    <col min="1" max="1" width="5.75" style="169" customWidth="1"/>
    <col min="2" max="2" width="20.5" customWidth="1"/>
    <col min="3" max="3" width="8.25" style="169" customWidth="1"/>
    <col min="4" max="4" width="15" bestFit="1" customWidth="1"/>
    <col min="5" max="5" width="15.125" customWidth="1"/>
    <col min="6" max="6" width="16.5" customWidth="1"/>
  </cols>
  <sheetData>
    <row r="1" spans="1:4" s="169" customFormat="1">
      <c r="A1" s="173" t="s">
        <v>464</v>
      </c>
      <c r="B1" s="174" t="s">
        <v>461</v>
      </c>
      <c r="C1" s="174" t="s">
        <v>462</v>
      </c>
      <c r="D1" s="174" t="s">
        <v>463</v>
      </c>
    </row>
    <row r="2" spans="1:4">
      <c r="A2" s="173">
        <v>1</v>
      </c>
      <c r="B2" s="175" t="s">
        <v>453</v>
      </c>
      <c r="C2" s="176">
        <v>5</v>
      </c>
      <c r="D2" s="177">
        <v>2738796</v>
      </c>
    </row>
    <row r="3" spans="1:4">
      <c r="A3" s="173">
        <v>2</v>
      </c>
      <c r="B3" s="175" t="s">
        <v>60</v>
      </c>
      <c r="C3" s="176">
        <v>7</v>
      </c>
      <c r="D3" s="177">
        <v>929880</v>
      </c>
    </row>
    <row r="4" spans="1:4">
      <c r="A4" s="173">
        <v>3</v>
      </c>
      <c r="B4" s="175" t="s">
        <v>111</v>
      </c>
      <c r="C4" s="176">
        <v>3</v>
      </c>
      <c r="D4" s="177">
        <v>360000</v>
      </c>
    </row>
    <row r="5" spans="1:4">
      <c r="A5" s="173">
        <v>4</v>
      </c>
      <c r="B5" s="175" t="s">
        <v>126</v>
      </c>
      <c r="C5" s="176">
        <v>3</v>
      </c>
      <c r="D5" s="177">
        <v>1154640</v>
      </c>
    </row>
    <row r="6" spans="1:4">
      <c r="A6" s="173">
        <v>5</v>
      </c>
      <c r="B6" s="175" t="s">
        <v>139</v>
      </c>
      <c r="C6" s="176">
        <v>4</v>
      </c>
      <c r="D6" s="177">
        <v>420000</v>
      </c>
    </row>
    <row r="7" spans="1:4">
      <c r="A7" s="173">
        <v>6</v>
      </c>
      <c r="B7" s="175" t="s">
        <v>154</v>
      </c>
      <c r="C7" s="176">
        <v>3</v>
      </c>
      <c r="D7" s="177">
        <v>372000</v>
      </c>
    </row>
    <row r="8" spans="1:4">
      <c r="A8" s="173">
        <v>7</v>
      </c>
      <c r="B8" s="175" t="s">
        <v>165</v>
      </c>
      <c r="C8" s="176">
        <v>4</v>
      </c>
      <c r="D8" s="177">
        <v>6472332</v>
      </c>
    </row>
    <row r="9" spans="1:4">
      <c r="A9" s="173">
        <v>8</v>
      </c>
      <c r="B9" s="175" t="s">
        <v>454</v>
      </c>
      <c r="C9" s="176">
        <v>5</v>
      </c>
      <c r="D9" s="177">
        <v>1802436</v>
      </c>
    </row>
    <row r="10" spans="1:4">
      <c r="A10" s="173">
        <v>9</v>
      </c>
      <c r="B10" s="175" t="s">
        <v>199</v>
      </c>
      <c r="C10" s="176">
        <v>7</v>
      </c>
      <c r="D10" s="177">
        <v>1266444</v>
      </c>
    </row>
    <row r="11" spans="1:4">
      <c r="A11" s="173">
        <v>10</v>
      </c>
      <c r="B11" s="175" t="s">
        <v>455</v>
      </c>
      <c r="C11" s="176">
        <v>4</v>
      </c>
      <c r="D11" s="177">
        <v>1013220</v>
      </c>
    </row>
    <row r="12" spans="1:4">
      <c r="A12" s="173">
        <v>11</v>
      </c>
      <c r="B12" s="175" t="s">
        <v>242</v>
      </c>
      <c r="C12" s="176">
        <v>2</v>
      </c>
      <c r="D12" s="177">
        <v>924408</v>
      </c>
    </row>
    <row r="13" spans="1:4">
      <c r="A13" s="173">
        <v>12</v>
      </c>
      <c r="B13" s="175" t="s">
        <v>251</v>
      </c>
      <c r="C13" s="176">
        <v>7</v>
      </c>
      <c r="D13" s="177">
        <v>921744</v>
      </c>
    </row>
    <row r="14" spans="1:4">
      <c r="A14" s="173">
        <v>13</v>
      </c>
      <c r="B14" s="175" t="s">
        <v>272</v>
      </c>
      <c r="C14" s="176">
        <v>3</v>
      </c>
      <c r="D14" s="177">
        <v>936468</v>
      </c>
    </row>
    <row r="15" spans="1:4">
      <c r="A15" s="173">
        <v>14</v>
      </c>
      <c r="B15" s="175" t="s">
        <v>283</v>
      </c>
      <c r="C15" s="176">
        <v>7</v>
      </c>
      <c r="D15" s="177">
        <v>1668324</v>
      </c>
    </row>
    <row r="16" spans="1:4">
      <c r="A16" s="173">
        <v>15</v>
      </c>
      <c r="B16" s="175" t="s">
        <v>302</v>
      </c>
      <c r="C16" s="176">
        <v>4</v>
      </c>
      <c r="D16" s="177">
        <v>756000</v>
      </c>
    </row>
    <row r="17" spans="1:4">
      <c r="A17" s="173">
        <v>16</v>
      </c>
      <c r="B17" s="175" t="s">
        <v>456</v>
      </c>
      <c r="C17" s="176">
        <v>4</v>
      </c>
      <c r="D17" s="177">
        <v>600000</v>
      </c>
    </row>
    <row r="18" spans="1:4">
      <c r="A18" s="173">
        <v>17</v>
      </c>
      <c r="B18" s="175" t="s">
        <v>333</v>
      </c>
      <c r="C18" s="176">
        <v>4</v>
      </c>
      <c r="D18" s="177">
        <v>360000</v>
      </c>
    </row>
    <row r="19" spans="1:4">
      <c r="A19" s="173">
        <v>18</v>
      </c>
      <c r="B19" s="175" t="s">
        <v>345</v>
      </c>
      <c r="C19" s="176">
        <v>2</v>
      </c>
      <c r="D19" s="177">
        <v>360000</v>
      </c>
    </row>
    <row r="20" spans="1:4">
      <c r="A20" s="173">
        <v>19</v>
      </c>
      <c r="B20" s="175" t="s">
        <v>457</v>
      </c>
      <c r="C20" s="176">
        <v>4</v>
      </c>
      <c r="D20" s="177">
        <v>973080</v>
      </c>
    </row>
    <row r="21" spans="1:4">
      <c r="A21" s="173">
        <v>20</v>
      </c>
      <c r="B21" s="175" t="s">
        <v>365</v>
      </c>
      <c r="C21" s="176">
        <v>3</v>
      </c>
      <c r="D21" s="177">
        <v>921840</v>
      </c>
    </row>
    <row r="22" spans="1:4">
      <c r="A22" s="173">
        <v>21</v>
      </c>
      <c r="B22" s="175" t="s">
        <v>379</v>
      </c>
      <c r="C22" s="176">
        <v>3</v>
      </c>
      <c r="D22" s="177">
        <v>720000</v>
      </c>
    </row>
    <row r="23" spans="1:4">
      <c r="A23" s="173">
        <v>1</v>
      </c>
      <c r="B23" s="175" t="s">
        <v>458</v>
      </c>
      <c r="C23" s="176">
        <v>15</v>
      </c>
      <c r="D23" s="177">
        <v>1842000</v>
      </c>
    </row>
    <row r="24" spans="1:4">
      <c r="A24" s="531" t="s">
        <v>452</v>
      </c>
      <c r="B24" s="531"/>
      <c r="C24" s="178">
        <v>103</v>
      </c>
      <c r="D24" s="179">
        <v>27513612</v>
      </c>
    </row>
    <row r="25" spans="1:4">
      <c r="A25" s="170"/>
      <c r="B25" s="172"/>
      <c r="C25" s="170"/>
      <c r="D25" s="172"/>
    </row>
  </sheetData>
  <mergeCells count="1">
    <mergeCell ref="A24:B24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zoomScaleNormal="100" workbookViewId="0">
      <selection activeCell="G33" sqref="G33"/>
    </sheetView>
  </sheetViews>
  <sheetFormatPr defaultRowHeight="18" customHeight="1"/>
  <cols>
    <col min="1" max="1" width="5.125" style="170" customWidth="1"/>
    <col min="2" max="2" width="21.375" style="172" bestFit="1" customWidth="1"/>
    <col min="3" max="3" width="15" style="195" bestFit="1" customWidth="1"/>
    <col min="4" max="4" width="7.5" style="172" customWidth="1"/>
    <col min="5" max="5" width="15.125" style="171" bestFit="1" customWidth="1"/>
    <col min="6" max="6" width="14" style="172" customWidth="1"/>
    <col min="7" max="7" width="10.5" style="172" bestFit="1" customWidth="1"/>
    <col min="8" max="16384" width="9" style="172"/>
  </cols>
  <sheetData>
    <row r="1" spans="1:6" s="378" customFormat="1" ht="18" customHeight="1">
      <c r="A1" s="185" t="s">
        <v>464</v>
      </c>
      <c r="B1" s="185" t="s">
        <v>469</v>
      </c>
      <c r="C1" s="185" t="s">
        <v>470</v>
      </c>
      <c r="D1" s="185" t="s">
        <v>462</v>
      </c>
      <c r="E1" s="185" t="s">
        <v>471</v>
      </c>
      <c r="F1" s="181" t="s">
        <v>472</v>
      </c>
    </row>
    <row r="2" spans="1:6" ht="18" customHeight="1">
      <c r="A2" s="183">
        <v>1</v>
      </c>
      <c r="B2" s="184" t="s">
        <v>453</v>
      </c>
      <c r="C2" s="192">
        <v>3212558</v>
      </c>
      <c r="D2" s="183">
        <v>5</v>
      </c>
      <c r="E2" s="182">
        <v>2738796</v>
      </c>
      <c r="F2" s="379">
        <f>C2-E2</f>
        <v>473762</v>
      </c>
    </row>
    <row r="3" spans="1:6" ht="18" customHeight="1">
      <c r="A3" s="183">
        <v>2</v>
      </c>
      <c r="B3" s="184" t="s">
        <v>60</v>
      </c>
      <c r="C3" s="192">
        <v>1070853</v>
      </c>
      <c r="D3" s="183">
        <v>7</v>
      </c>
      <c r="E3" s="182">
        <v>929880</v>
      </c>
      <c r="F3" s="379">
        <f t="shared" ref="F3:F23" si="0">C3-E3</f>
        <v>140973</v>
      </c>
    </row>
    <row r="4" spans="1:6" ht="18" customHeight="1">
      <c r="A4" s="183">
        <v>3</v>
      </c>
      <c r="B4" s="184" t="s">
        <v>111</v>
      </c>
      <c r="C4" s="192">
        <v>808043</v>
      </c>
      <c r="D4" s="183">
        <v>3</v>
      </c>
      <c r="E4" s="182">
        <v>360000</v>
      </c>
      <c r="F4" s="379">
        <f t="shared" si="0"/>
        <v>448043</v>
      </c>
    </row>
    <row r="5" spans="1:6" ht="18" customHeight="1">
      <c r="A5" s="183">
        <v>4</v>
      </c>
      <c r="B5" s="184" t="s">
        <v>126</v>
      </c>
      <c r="C5" s="192">
        <v>1121846</v>
      </c>
      <c r="D5" s="183">
        <v>3</v>
      </c>
      <c r="E5" s="182">
        <v>1154640</v>
      </c>
      <c r="F5" s="379">
        <f t="shared" si="0"/>
        <v>-32794</v>
      </c>
    </row>
    <row r="6" spans="1:6" ht="18" customHeight="1">
      <c r="A6" s="183">
        <v>5</v>
      </c>
      <c r="B6" s="184" t="s">
        <v>139</v>
      </c>
      <c r="C6" s="192">
        <v>686444</v>
      </c>
      <c r="D6" s="183">
        <v>4</v>
      </c>
      <c r="E6" s="182">
        <v>420000</v>
      </c>
      <c r="F6" s="379">
        <f t="shared" si="0"/>
        <v>266444</v>
      </c>
    </row>
    <row r="7" spans="1:6" ht="18" customHeight="1">
      <c r="A7" s="183">
        <v>6</v>
      </c>
      <c r="B7" s="184" t="s">
        <v>154</v>
      </c>
      <c r="C7" s="192">
        <v>353026</v>
      </c>
      <c r="D7" s="183">
        <v>3</v>
      </c>
      <c r="E7" s="182">
        <v>372000</v>
      </c>
      <c r="F7" s="379">
        <f t="shared" si="0"/>
        <v>-18974</v>
      </c>
    </row>
    <row r="8" spans="1:6" ht="18" customHeight="1">
      <c r="A8" s="183">
        <v>7</v>
      </c>
      <c r="B8" s="184" t="s">
        <v>165</v>
      </c>
      <c r="C8" s="192">
        <v>910029</v>
      </c>
      <c r="D8" s="183">
        <v>4</v>
      </c>
      <c r="E8" s="182">
        <v>6472332</v>
      </c>
      <c r="F8" s="379">
        <f t="shared" si="0"/>
        <v>-5562303</v>
      </c>
    </row>
    <row r="9" spans="1:6" ht="18" customHeight="1">
      <c r="A9" s="183">
        <v>8</v>
      </c>
      <c r="B9" s="184" t="s">
        <v>454</v>
      </c>
      <c r="C9" s="192">
        <v>1329740</v>
      </c>
      <c r="D9" s="183">
        <v>5</v>
      </c>
      <c r="E9" s="182">
        <v>1802436</v>
      </c>
      <c r="F9" s="379">
        <f t="shared" si="0"/>
        <v>-472696</v>
      </c>
    </row>
    <row r="10" spans="1:6" ht="18" customHeight="1">
      <c r="A10" s="183">
        <v>9</v>
      </c>
      <c r="B10" s="184" t="s">
        <v>199</v>
      </c>
      <c r="C10" s="192">
        <v>607993</v>
      </c>
      <c r="D10" s="183">
        <v>7</v>
      </c>
      <c r="E10" s="182">
        <v>1266444</v>
      </c>
      <c r="F10" s="379">
        <f t="shared" si="0"/>
        <v>-658451</v>
      </c>
    </row>
    <row r="11" spans="1:6" ht="18" customHeight="1">
      <c r="A11" s="183">
        <v>10</v>
      </c>
      <c r="B11" s="184" t="s">
        <v>455</v>
      </c>
      <c r="C11" s="192">
        <v>623683</v>
      </c>
      <c r="D11" s="183">
        <v>4</v>
      </c>
      <c r="E11" s="182">
        <v>1013220</v>
      </c>
      <c r="F11" s="379">
        <f t="shared" si="0"/>
        <v>-389537</v>
      </c>
    </row>
    <row r="12" spans="1:6" ht="18" customHeight="1">
      <c r="A12" s="183">
        <v>11</v>
      </c>
      <c r="B12" s="184" t="s">
        <v>242</v>
      </c>
      <c r="C12" s="192">
        <v>745282</v>
      </c>
      <c r="D12" s="183">
        <v>2</v>
      </c>
      <c r="E12" s="182">
        <v>924408</v>
      </c>
      <c r="F12" s="379">
        <f t="shared" si="0"/>
        <v>-179126</v>
      </c>
    </row>
    <row r="13" spans="1:6" ht="18" customHeight="1">
      <c r="A13" s="183">
        <v>12</v>
      </c>
      <c r="B13" s="184" t="s">
        <v>251</v>
      </c>
      <c r="C13" s="192">
        <v>674676</v>
      </c>
      <c r="D13" s="183">
        <v>7</v>
      </c>
      <c r="E13" s="182">
        <v>921744</v>
      </c>
      <c r="F13" s="379">
        <f t="shared" si="0"/>
        <v>-247068</v>
      </c>
    </row>
    <row r="14" spans="1:6" ht="18" customHeight="1">
      <c r="A14" s="183">
        <v>13</v>
      </c>
      <c r="B14" s="184" t="s">
        <v>272</v>
      </c>
      <c r="C14" s="192">
        <v>760972</v>
      </c>
      <c r="D14" s="183">
        <v>3</v>
      </c>
      <c r="E14" s="182">
        <v>936468</v>
      </c>
      <c r="F14" s="379">
        <f t="shared" si="0"/>
        <v>-175496</v>
      </c>
    </row>
    <row r="15" spans="1:6" ht="18" customHeight="1">
      <c r="A15" s="183">
        <v>14</v>
      </c>
      <c r="B15" s="184" t="s">
        <v>283</v>
      </c>
      <c r="C15" s="192">
        <v>674676</v>
      </c>
      <c r="D15" s="183">
        <v>7</v>
      </c>
      <c r="E15" s="182">
        <v>1668324</v>
      </c>
      <c r="F15" s="379">
        <f t="shared" si="0"/>
        <v>-993648</v>
      </c>
    </row>
    <row r="16" spans="1:6" ht="18" customHeight="1">
      <c r="A16" s="183">
        <v>15</v>
      </c>
      <c r="B16" s="184" t="s">
        <v>302</v>
      </c>
      <c r="C16" s="192">
        <v>435402</v>
      </c>
      <c r="D16" s="183">
        <v>4</v>
      </c>
      <c r="E16" s="182">
        <v>756000</v>
      </c>
      <c r="F16" s="379">
        <f t="shared" si="0"/>
        <v>-320598</v>
      </c>
    </row>
    <row r="17" spans="1:6" ht="18" customHeight="1">
      <c r="A17" s="183">
        <v>16</v>
      </c>
      <c r="B17" s="184" t="s">
        <v>456</v>
      </c>
      <c r="C17" s="192">
        <v>584458</v>
      </c>
      <c r="D17" s="183">
        <v>4</v>
      </c>
      <c r="E17" s="182">
        <v>600000</v>
      </c>
      <c r="F17" s="379">
        <f t="shared" si="0"/>
        <v>-15542</v>
      </c>
    </row>
    <row r="18" spans="1:6" ht="18" customHeight="1">
      <c r="A18" s="183">
        <v>17</v>
      </c>
      <c r="B18" s="184" t="s">
        <v>333</v>
      </c>
      <c r="C18" s="192">
        <v>435402</v>
      </c>
      <c r="D18" s="183">
        <v>4</v>
      </c>
      <c r="E18" s="182">
        <v>360000</v>
      </c>
      <c r="F18" s="379">
        <f t="shared" si="0"/>
        <v>75402</v>
      </c>
    </row>
    <row r="19" spans="1:6" ht="18" customHeight="1">
      <c r="A19" s="183">
        <v>18</v>
      </c>
      <c r="B19" s="184" t="s">
        <v>345</v>
      </c>
      <c r="C19" s="192">
        <v>588381</v>
      </c>
      <c r="D19" s="183">
        <v>2</v>
      </c>
      <c r="E19" s="182">
        <v>360000</v>
      </c>
      <c r="F19" s="379">
        <f t="shared" si="0"/>
        <v>228381</v>
      </c>
    </row>
    <row r="20" spans="1:6" ht="18" customHeight="1">
      <c r="A20" s="183">
        <v>19</v>
      </c>
      <c r="B20" s="184" t="s">
        <v>457</v>
      </c>
      <c r="C20" s="192">
        <v>651141</v>
      </c>
      <c r="D20" s="183">
        <v>4</v>
      </c>
      <c r="E20" s="182">
        <v>973080</v>
      </c>
      <c r="F20" s="379">
        <f t="shared" si="0"/>
        <v>-321939</v>
      </c>
    </row>
    <row r="21" spans="1:6" ht="18" customHeight="1">
      <c r="A21" s="183">
        <v>20</v>
      </c>
      <c r="B21" s="184" t="s">
        <v>365</v>
      </c>
      <c r="C21" s="192">
        <v>655064</v>
      </c>
      <c r="D21" s="183">
        <v>3</v>
      </c>
      <c r="E21" s="182">
        <v>921840</v>
      </c>
      <c r="F21" s="379">
        <f t="shared" si="0"/>
        <v>-266776</v>
      </c>
    </row>
    <row r="22" spans="1:6" ht="18" customHeight="1">
      <c r="A22" s="183">
        <v>21</v>
      </c>
      <c r="B22" s="184" t="s">
        <v>379</v>
      </c>
      <c r="C22" s="192">
        <v>431479</v>
      </c>
      <c r="D22" s="183">
        <v>3</v>
      </c>
      <c r="E22" s="182">
        <v>720000</v>
      </c>
      <c r="F22" s="379">
        <f t="shared" si="0"/>
        <v>-288521</v>
      </c>
    </row>
    <row r="23" spans="1:6" ht="18" customHeight="1">
      <c r="A23" s="183">
        <v>22</v>
      </c>
      <c r="B23" s="184" t="s">
        <v>473</v>
      </c>
      <c r="C23" s="192">
        <v>513852</v>
      </c>
      <c r="D23" s="183">
        <v>0</v>
      </c>
      <c r="E23" s="182">
        <v>0</v>
      </c>
      <c r="F23" s="379">
        <f t="shared" si="0"/>
        <v>513852</v>
      </c>
    </row>
    <row r="24" spans="1:6" ht="18" customHeight="1">
      <c r="A24" s="186"/>
      <c r="B24" s="187" t="s">
        <v>474</v>
      </c>
      <c r="C24" s="193">
        <f>SUM(C2:C23)</f>
        <v>17875000</v>
      </c>
      <c r="D24" s="186">
        <f>SUM(D2:D23)</f>
        <v>88</v>
      </c>
      <c r="E24" s="188">
        <f>SUM(E2:E23)</f>
        <v>25671612</v>
      </c>
      <c r="F24" s="380">
        <f>C24-E24</f>
        <v>-7796612</v>
      </c>
    </row>
    <row r="25" spans="1:6" ht="18" customHeight="1">
      <c r="A25" s="183">
        <v>1</v>
      </c>
      <c r="B25" s="184" t="s">
        <v>458</v>
      </c>
      <c r="C25" s="194">
        <v>2000000</v>
      </c>
      <c r="D25" s="183">
        <v>15</v>
      </c>
      <c r="E25" s="182">
        <v>1842000</v>
      </c>
      <c r="F25" s="379">
        <f>C25-E25</f>
        <v>158000</v>
      </c>
    </row>
    <row r="26" spans="1:6" ht="18" customHeight="1">
      <c r="A26" s="532" t="s">
        <v>452</v>
      </c>
      <c r="B26" s="532"/>
      <c r="C26" s="191">
        <f>C24+C25</f>
        <v>19875000</v>
      </c>
      <c r="D26" s="189">
        <v>103</v>
      </c>
      <c r="E26" s="190">
        <v>27513612</v>
      </c>
      <c r="F26" s="380">
        <f>C26-E26</f>
        <v>-7638612</v>
      </c>
    </row>
  </sheetData>
  <mergeCells count="1">
    <mergeCell ref="A26:B26"/>
  </mergeCells>
  <phoneticPr fontId="4" type="noConversion"/>
  <pageMargins left="0.7" right="0.7" top="0.75" bottom="0.75" header="0.3" footer="0.3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theme="7" tint="0.79998168889431442"/>
  </sheetPr>
  <dimension ref="A1:X107"/>
  <sheetViews>
    <sheetView workbookViewId="0">
      <pane xSplit="11" ySplit="1" topLeftCell="P2" activePane="bottomRight" state="frozen"/>
      <selection pane="topRight" activeCell="L1" sqref="L1"/>
      <selection pane="bottomLeft" activeCell="A2" sqref="A2"/>
      <selection pane="bottomRight" activeCell="K13" sqref="K13"/>
    </sheetView>
  </sheetViews>
  <sheetFormatPr defaultColWidth="7.5" defaultRowHeight="23.25" customHeight="1"/>
  <cols>
    <col min="1" max="1" width="5.375" style="387" customWidth="1"/>
    <col min="2" max="2" width="7.5" style="387" customWidth="1"/>
    <col min="3" max="3" width="9.125" style="387" customWidth="1"/>
    <col min="4" max="4" width="10.375" style="387" customWidth="1"/>
    <col min="5" max="5" width="7.5" style="387" customWidth="1"/>
    <col min="6" max="6" width="12.375" style="387" customWidth="1"/>
    <col min="7" max="7" width="11.75" style="387" customWidth="1"/>
    <col min="8" max="9" width="8.25" style="387" customWidth="1"/>
    <col min="10" max="10" width="6" style="387" customWidth="1"/>
    <col min="11" max="11" width="7.25" style="387" customWidth="1"/>
    <col min="12" max="12" width="32.625" style="387" customWidth="1"/>
    <col min="13" max="13" width="24.375" style="387" customWidth="1"/>
    <col min="14" max="14" width="10.625" style="387" customWidth="1"/>
    <col min="15" max="15" width="8.75" style="387" customWidth="1"/>
    <col min="16" max="16" width="6" style="387" customWidth="1"/>
    <col min="17" max="19" width="11" style="387" customWidth="1"/>
    <col min="20" max="20" width="5.625" style="387" customWidth="1"/>
    <col min="21" max="21" width="11.625" style="387" customWidth="1"/>
    <col min="22" max="22" width="12.875" style="387" customWidth="1"/>
    <col min="23" max="23" width="13" style="392" customWidth="1"/>
    <col min="24" max="24" width="17.25" style="387" bestFit="1" customWidth="1"/>
    <col min="25" max="16384" width="7.5" style="387"/>
  </cols>
  <sheetData>
    <row r="1" spans="1:23" ht="28.5" customHeight="1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449</v>
      </c>
      <c r="G1" s="3" t="s">
        <v>5</v>
      </c>
      <c r="H1" s="180" t="s">
        <v>468</v>
      </c>
      <c r="I1" s="180" t="s">
        <v>467</v>
      </c>
      <c r="J1" s="180" t="s">
        <v>466</v>
      </c>
      <c r="K1" s="180" t="s">
        <v>465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10</v>
      </c>
      <c r="Q1" s="5" t="s">
        <v>11</v>
      </c>
      <c r="R1" s="6" t="s">
        <v>12</v>
      </c>
      <c r="S1" s="7" t="s">
        <v>13</v>
      </c>
      <c r="T1" s="8" t="s">
        <v>14</v>
      </c>
      <c r="U1" s="9" t="s">
        <v>15</v>
      </c>
      <c r="V1" s="10" t="s">
        <v>16</v>
      </c>
      <c r="W1" s="389" t="s">
        <v>709</v>
      </c>
    </row>
    <row r="2" spans="1:23" ht="23.25" customHeight="1">
      <c r="A2" s="11">
        <v>1</v>
      </c>
      <c r="B2" s="12" t="s">
        <v>17</v>
      </c>
      <c r="C2" s="13" t="s">
        <v>18</v>
      </c>
      <c r="D2" s="11" t="s">
        <v>19</v>
      </c>
      <c r="E2" s="11">
        <v>1</v>
      </c>
      <c r="F2" s="11" t="s">
        <v>20</v>
      </c>
      <c r="G2" s="11" t="s">
        <v>21</v>
      </c>
      <c r="H2" s="14">
        <v>1</v>
      </c>
      <c r="I2" s="11" t="s">
        <v>22</v>
      </c>
      <c r="J2" s="11" t="s">
        <v>23</v>
      </c>
      <c r="K2" s="11">
        <v>1</v>
      </c>
      <c r="L2" s="15" t="s">
        <v>24</v>
      </c>
      <c r="M2" s="16" t="s">
        <v>25</v>
      </c>
      <c r="N2" s="17" t="s">
        <v>26</v>
      </c>
      <c r="O2" s="18" t="s">
        <v>27</v>
      </c>
      <c r="P2" s="19">
        <v>6</v>
      </c>
      <c r="Q2" s="20">
        <v>730</v>
      </c>
      <c r="R2" s="21">
        <f>Q2*0.2</f>
        <v>146</v>
      </c>
      <c r="S2" s="21">
        <f>Q2+R2</f>
        <v>876</v>
      </c>
      <c r="T2" s="22">
        <v>1</v>
      </c>
      <c r="U2" s="23">
        <f>S2*1110</f>
        <v>972360</v>
      </c>
      <c r="V2" s="23">
        <f>U2</f>
        <v>972360</v>
      </c>
      <c r="W2" s="390">
        <f>V2+V3+V4+V5+V6</f>
        <v>2738796</v>
      </c>
    </row>
    <row r="3" spans="1:23" ht="23.25" customHeight="1">
      <c r="A3" s="11">
        <v>2</v>
      </c>
      <c r="B3" s="12" t="s">
        <v>17</v>
      </c>
      <c r="C3" s="13" t="s">
        <v>18</v>
      </c>
      <c r="D3" s="11" t="s">
        <v>19</v>
      </c>
      <c r="E3" s="11">
        <v>1</v>
      </c>
      <c r="F3" s="11" t="s">
        <v>20</v>
      </c>
      <c r="G3" s="11" t="s">
        <v>21</v>
      </c>
      <c r="H3" s="14">
        <v>2</v>
      </c>
      <c r="I3" s="11" t="s">
        <v>22</v>
      </c>
      <c r="J3" s="11" t="s">
        <v>23</v>
      </c>
      <c r="K3" s="11">
        <v>1</v>
      </c>
      <c r="L3" s="15" t="s">
        <v>28</v>
      </c>
      <c r="M3" s="16" t="s">
        <v>29</v>
      </c>
      <c r="N3" s="17" t="s">
        <v>30</v>
      </c>
      <c r="O3" s="18" t="s">
        <v>31</v>
      </c>
      <c r="P3" s="19">
        <v>11</v>
      </c>
      <c r="Q3" s="20">
        <v>1173</v>
      </c>
      <c r="R3" s="21">
        <f>Q3*0.2</f>
        <v>234.60000000000002</v>
      </c>
      <c r="S3" s="21">
        <f>Q3+R3</f>
        <v>1407.6</v>
      </c>
      <c r="T3" s="22">
        <v>1</v>
      </c>
      <c r="U3" s="23">
        <f>S3*1110</f>
        <v>1562436</v>
      </c>
      <c r="V3" s="23">
        <f>U3</f>
        <v>1562436</v>
      </c>
      <c r="W3" s="389"/>
    </row>
    <row r="4" spans="1:23" ht="23.25" customHeight="1">
      <c r="A4" s="11">
        <v>1</v>
      </c>
      <c r="B4" s="12" t="s">
        <v>32</v>
      </c>
      <c r="C4" s="13" t="s">
        <v>33</v>
      </c>
      <c r="D4" s="11" t="s">
        <v>19</v>
      </c>
      <c r="E4" s="11">
        <v>1</v>
      </c>
      <c r="F4" s="11" t="s">
        <v>34</v>
      </c>
      <c r="G4" s="11" t="s">
        <v>35</v>
      </c>
      <c r="H4" s="14">
        <v>3</v>
      </c>
      <c r="I4" s="11" t="s">
        <v>22</v>
      </c>
      <c r="J4" s="11" t="s">
        <v>36</v>
      </c>
      <c r="K4" s="11">
        <v>1</v>
      </c>
      <c r="L4" s="15" t="s">
        <v>37</v>
      </c>
      <c r="M4" s="16" t="s">
        <v>38</v>
      </c>
      <c r="N4" s="17" t="s">
        <v>39</v>
      </c>
      <c r="O4" s="18" t="s">
        <v>40</v>
      </c>
      <c r="P4" s="19">
        <v>6</v>
      </c>
      <c r="Q4" s="24">
        <v>40000</v>
      </c>
      <c r="R4" s="25">
        <f>Q4*0.2</f>
        <v>8000</v>
      </c>
      <c r="S4" s="26">
        <f t="shared" ref="S4:S67" si="0">Q4+R4</f>
        <v>48000</v>
      </c>
      <c r="T4" s="22">
        <v>1</v>
      </c>
      <c r="U4" s="24">
        <f>S4</f>
        <v>48000</v>
      </c>
      <c r="V4" s="27">
        <f t="shared" ref="V4:V65" si="1">U4</f>
        <v>48000</v>
      </c>
      <c r="W4" s="389"/>
    </row>
    <row r="5" spans="1:23" ht="23.25" customHeight="1">
      <c r="A5" s="11">
        <v>2</v>
      </c>
      <c r="B5" s="12" t="s">
        <v>41</v>
      </c>
      <c r="C5" s="13" t="s">
        <v>42</v>
      </c>
      <c r="D5" s="11" t="s">
        <v>19</v>
      </c>
      <c r="E5" s="11">
        <v>1</v>
      </c>
      <c r="F5" s="11" t="s">
        <v>43</v>
      </c>
      <c r="G5" s="11" t="s">
        <v>44</v>
      </c>
      <c r="H5" s="14">
        <v>4</v>
      </c>
      <c r="I5" s="11" t="s">
        <v>45</v>
      </c>
      <c r="J5" s="11" t="s">
        <v>46</v>
      </c>
      <c r="K5" s="11">
        <v>1</v>
      </c>
      <c r="L5" s="16" t="s">
        <v>47</v>
      </c>
      <c r="M5" s="16" t="s">
        <v>48</v>
      </c>
      <c r="N5" s="17" t="s">
        <v>49</v>
      </c>
      <c r="O5" s="18" t="s">
        <v>50</v>
      </c>
      <c r="P5" s="19">
        <v>6</v>
      </c>
      <c r="Q5" s="24">
        <v>100000</v>
      </c>
      <c r="R5" s="25">
        <f t="shared" ref="R5:R7" si="2">Q5*0.2</f>
        <v>20000</v>
      </c>
      <c r="S5" s="26">
        <f t="shared" si="0"/>
        <v>120000</v>
      </c>
      <c r="T5" s="22">
        <v>1</v>
      </c>
      <c r="U5" s="24">
        <f t="shared" ref="U5:U6" si="3">S5</f>
        <v>120000</v>
      </c>
      <c r="V5" s="27">
        <f t="shared" si="1"/>
        <v>120000</v>
      </c>
      <c r="W5" s="389"/>
    </row>
    <row r="6" spans="1:23" ht="23.25" customHeight="1">
      <c r="A6" s="11">
        <v>3</v>
      </c>
      <c r="B6" s="12" t="s">
        <v>41</v>
      </c>
      <c r="C6" s="13" t="s">
        <v>42</v>
      </c>
      <c r="D6" s="11" t="s">
        <v>19</v>
      </c>
      <c r="E6" s="11">
        <v>1</v>
      </c>
      <c r="F6" s="11" t="s">
        <v>43</v>
      </c>
      <c r="G6" s="11" t="s">
        <v>44</v>
      </c>
      <c r="H6" s="14">
        <v>5</v>
      </c>
      <c r="I6" s="11" t="s">
        <v>51</v>
      </c>
      <c r="J6" s="11" t="s">
        <v>52</v>
      </c>
      <c r="K6" s="11">
        <v>1</v>
      </c>
      <c r="L6" s="16" t="s">
        <v>53</v>
      </c>
      <c r="M6" s="16" t="s">
        <v>54</v>
      </c>
      <c r="N6" s="17" t="s">
        <v>55</v>
      </c>
      <c r="O6" s="18" t="s">
        <v>56</v>
      </c>
      <c r="P6" s="19">
        <v>4</v>
      </c>
      <c r="Q6" s="24">
        <v>30000</v>
      </c>
      <c r="R6" s="25">
        <f t="shared" si="2"/>
        <v>6000</v>
      </c>
      <c r="S6" s="26">
        <f t="shared" si="0"/>
        <v>36000</v>
      </c>
      <c r="T6" s="22">
        <v>1</v>
      </c>
      <c r="U6" s="24">
        <f t="shared" si="3"/>
        <v>36000</v>
      </c>
      <c r="V6" s="27">
        <f t="shared" si="1"/>
        <v>36000</v>
      </c>
      <c r="W6" s="389"/>
    </row>
    <row r="7" spans="1:23" ht="23.25" customHeight="1">
      <c r="A7" s="11">
        <v>4</v>
      </c>
      <c r="B7" s="12" t="s">
        <v>57</v>
      </c>
      <c r="C7" s="13" t="s">
        <v>58</v>
      </c>
      <c r="D7" s="11" t="s">
        <v>19</v>
      </c>
      <c r="E7" s="11">
        <v>2</v>
      </c>
      <c r="F7" s="11" t="s">
        <v>59</v>
      </c>
      <c r="G7" s="11" t="s">
        <v>60</v>
      </c>
      <c r="H7" s="14">
        <v>1</v>
      </c>
      <c r="I7" s="11" t="s">
        <v>61</v>
      </c>
      <c r="J7" s="11" t="s">
        <v>52</v>
      </c>
      <c r="K7" s="11">
        <v>1</v>
      </c>
      <c r="L7" s="28" t="s">
        <v>62</v>
      </c>
      <c r="M7" s="16" t="s">
        <v>63</v>
      </c>
      <c r="N7" s="17" t="s">
        <v>64</v>
      </c>
      <c r="O7" s="18" t="s">
        <v>65</v>
      </c>
      <c r="P7" s="19">
        <v>6</v>
      </c>
      <c r="Q7" s="24">
        <v>80000</v>
      </c>
      <c r="R7" s="25">
        <f t="shared" si="2"/>
        <v>16000</v>
      </c>
      <c r="S7" s="26">
        <f t="shared" si="0"/>
        <v>96000</v>
      </c>
      <c r="T7" s="22">
        <v>1</v>
      </c>
      <c r="U7" s="24">
        <f>S7</f>
        <v>96000</v>
      </c>
      <c r="V7" s="27">
        <f t="shared" si="1"/>
        <v>96000</v>
      </c>
      <c r="W7" s="390">
        <f>V7+V8+V9+V10+V11+V12+V13</f>
        <v>929880</v>
      </c>
    </row>
    <row r="8" spans="1:23" ht="23.25" customHeight="1">
      <c r="A8" s="11">
        <v>3</v>
      </c>
      <c r="B8" s="11" t="s">
        <v>66</v>
      </c>
      <c r="C8" s="13" t="s">
        <v>58</v>
      </c>
      <c r="D8" s="11" t="s">
        <v>19</v>
      </c>
      <c r="E8" s="11">
        <v>2</v>
      </c>
      <c r="F8" s="11" t="s">
        <v>59</v>
      </c>
      <c r="G8" s="11" t="s">
        <v>60</v>
      </c>
      <c r="H8" s="14">
        <v>2</v>
      </c>
      <c r="I8" s="11" t="s">
        <v>51</v>
      </c>
      <c r="J8" s="11" t="s">
        <v>67</v>
      </c>
      <c r="K8" s="11">
        <v>1</v>
      </c>
      <c r="L8" s="29" t="s">
        <v>68</v>
      </c>
      <c r="M8" s="30" t="s">
        <v>69</v>
      </c>
      <c r="N8" s="31" t="s">
        <v>70</v>
      </c>
      <c r="O8" s="17" t="s">
        <v>71</v>
      </c>
      <c r="P8" s="19">
        <v>12</v>
      </c>
      <c r="Q8" s="20">
        <v>300</v>
      </c>
      <c r="R8" s="21">
        <f>Q8*0.2</f>
        <v>60</v>
      </c>
      <c r="S8" s="21">
        <f>Q8+R8</f>
        <v>360</v>
      </c>
      <c r="T8" s="22">
        <v>1</v>
      </c>
      <c r="U8" s="23">
        <f>S8*1110</f>
        <v>399600</v>
      </c>
      <c r="V8" s="23">
        <f>U8</f>
        <v>399600</v>
      </c>
      <c r="W8" s="389"/>
    </row>
    <row r="9" spans="1:23" ht="23.25" customHeight="1">
      <c r="A9" s="11">
        <v>5</v>
      </c>
      <c r="B9" s="11" t="s">
        <v>72</v>
      </c>
      <c r="C9" s="13" t="s">
        <v>73</v>
      </c>
      <c r="D9" s="11" t="s">
        <v>19</v>
      </c>
      <c r="E9" s="11">
        <v>2</v>
      </c>
      <c r="F9" s="11" t="s">
        <v>74</v>
      </c>
      <c r="G9" s="11" t="s">
        <v>60</v>
      </c>
      <c r="H9" s="14">
        <v>3</v>
      </c>
      <c r="I9" s="11" t="s">
        <v>75</v>
      </c>
      <c r="J9" s="11" t="s">
        <v>76</v>
      </c>
      <c r="K9" s="11">
        <v>1</v>
      </c>
      <c r="L9" s="32" t="s">
        <v>77</v>
      </c>
      <c r="M9" s="30" t="s">
        <v>78</v>
      </c>
      <c r="N9" s="11" t="s">
        <v>79</v>
      </c>
      <c r="O9" s="12" t="s">
        <v>80</v>
      </c>
      <c r="P9" s="33">
        <v>4</v>
      </c>
      <c r="Q9" s="34">
        <v>20000</v>
      </c>
      <c r="R9" s="25">
        <f t="shared" ref="R9:R10" si="4">Q9*0.2</f>
        <v>4000</v>
      </c>
      <c r="S9" s="26">
        <f t="shared" si="0"/>
        <v>24000</v>
      </c>
      <c r="T9" s="22">
        <v>1</v>
      </c>
      <c r="U9" s="35">
        <f>S9</f>
        <v>24000</v>
      </c>
      <c r="V9" s="27">
        <f t="shared" si="1"/>
        <v>24000</v>
      </c>
      <c r="W9" s="389"/>
    </row>
    <row r="10" spans="1:23" ht="23.25" customHeight="1">
      <c r="A10" s="11">
        <v>6</v>
      </c>
      <c r="B10" s="11" t="s">
        <v>81</v>
      </c>
      <c r="C10" s="13" t="s">
        <v>82</v>
      </c>
      <c r="D10" s="11" t="s">
        <v>19</v>
      </c>
      <c r="E10" s="11">
        <v>2</v>
      </c>
      <c r="F10" s="11" t="s">
        <v>83</v>
      </c>
      <c r="G10" s="11" t="s">
        <v>60</v>
      </c>
      <c r="H10" s="14">
        <v>4</v>
      </c>
      <c r="I10" s="11" t="s">
        <v>84</v>
      </c>
      <c r="J10" s="11" t="s">
        <v>85</v>
      </c>
      <c r="K10" s="11">
        <v>1</v>
      </c>
      <c r="L10" s="36" t="s">
        <v>86</v>
      </c>
      <c r="M10" s="37" t="s">
        <v>87</v>
      </c>
      <c r="N10" s="11" t="s">
        <v>88</v>
      </c>
      <c r="O10" s="12" t="s">
        <v>89</v>
      </c>
      <c r="P10" s="33">
        <v>2</v>
      </c>
      <c r="Q10" s="34">
        <v>20000</v>
      </c>
      <c r="R10" s="25">
        <f t="shared" si="4"/>
        <v>4000</v>
      </c>
      <c r="S10" s="26">
        <f t="shared" si="0"/>
        <v>24000</v>
      </c>
      <c r="T10" s="22">
        <v>1</v>
      </c>
      <c r="U10" s="35">
        <f>S10</f>
        <v>24000</v>
      </c>
      <c r="V10" s="27">
        <f t="shared" si="1"/>
        <v>24000</v>
      </c>
      <c r="W10" s="389"/>
    </row>
    <row r="11" spans="1:23" ht="23.25" customHeight="1">
      <c r="A11" s="11">
        <v>4</v>
      </c>
      <c r="B11" s="11" t="s">
        <v>90</v>
      </c>
      <c r="C11" s="13" t="s">
        <v>73</v>
      </c>
      <c r="D11" s="11" t="s">
        <v>19</v>
      </c>
      <c r="E11" s="11">
        <v>2</v>
      </c>
      <c r="F11" s="11" t="s">
        <v>74</v>
      </c>
      <c r="G11" s="11" t="s">
        <v>60</v>
      </c>
      <c r="H11" s="14">
        <v>5</v>
      </c>
      <c r="I11" s="11" t="s">
        <v>75</v>
      </c>
      <c r="J11" s="11" t="s">
        <v>76</v>
      </c>
      <c r="K11" s="11">
        <v>1</v>
      </c>
      <c r="L11" s="29" t="s">
        <v>91</v>
      </c>
      <c r="M11" s="29" t="s">
        <v>92</v>
      </c>
      <c r="N11" s="12" t="s">
        <v>93</v>
      </c>
      <c r="O11" s="38" t="s">
        <v>94</v>
      </c>
      <c r="P11" s="33">
        <v>6</v>
      </c>
      <c r="Q11" s="39">
        <v>290</v>
      </c>
      <c r="R11" s="21">
        <f>Q11*0.2</f>
        <v>58</v>
      </c>
      <c r="S11" s="21">
        <f>Q11+R11</f>
        <v>348</v>
      </c>
      <c r="T11" s="22">
        <v>1</v>
      </c>
      <c r="U11" s="23">
        <f>S11*1110</f>
        <v>386280</v>
      </c>
      <c r="V11" s="23">
        <f>U11</f>
        <v>386280</v>
      </c>
      <c r="W11" s="389"/>
    </row>
    <row r="12" spans="1:23" ht="23.25" customHeight="1">
      <c r="A12" s="11">
        <v>7</v>
      </c>
      <c r="B12" s="11" t="s">
        <v>95</v>
      </c>
      <c r="C12" s="13" t="s">
        <v>96</v>
      </c>
      <c r="D12" s="11" t="s">
        <v>19</v>
      </c>
      <c r="E12" s="11">
        <v>2</v>
      </c>
      <c r="F12" s="11" t="s">
        <v>97</v>
      </c>
      <c r="G12" s="11" t="s">
        <v>60</v>
      </c>
      <c r="H12" s="14">
        <v>6</v>
      </c>
      <c r="I12" s="11" t="s">
        <v>98</v>
      </c>
      <c r="J12" s="11" t="s">
        <v>99</v>
      </c>
      <c r="K12" s="11">
        <v>1</v>
      </c>
      <c r="L12" s="32" t="s">
        <v>100</v>
      </c>
      <c r="M12" s="29" t="s">
        <v>101</v>
      </c>
      <c r="N12" s="31" t="s">
        <v>102</v>
      </c>
      <c r="O12" s="40" t="s">
        <v>103</v>
      </c>
      <c r="P12" s="33">
        <v>4</v>
      </c>
      <c r="Q12" s="34">
        <v>0</v>
      </c>
      <c r="R12" s="41">
        <v>0</v>
      </c>
      <c r="S12" s="26">
        <f t="shared" si="0"/>
        <v>0</v>
      </c>
      <c r="T12" s="22">
        <v>1</v>
      </c>
      <c r="U12" s="35">
        <v>0</v>
      </c>
      <c r="V12" s="42">
        <f t="shared" si="1"/>
        <v>0</v>
      </c>
      <c r="W12" s="389"/>
    </row>
    <row r="13" spans="1:23" ht="23.25" customHeight="1">
      <c r="A13" s="11">
        <v>8</v>
      </c>
      <c r="B13" s="11" t="s">
        <v>41</v>
      </c>
      <c r="C13" s="13" t="s">
        <v>42</v>
      </c>
      <c r="D13" s="11" t="s">
        <v>19</v>
      </c>
      <c r="E13" s="11">
        <v>2</v>
      </c>
      <c r="F13" s="11" t="s">
        <v>104</v>
      </c>
      <c r="G13" s="11" t="s">
        <v>60</v>
      </c>
      <c r="H13" s="14">
        <v>7</v>
      </c>
      <c r="I13" s="11" t="s">
        <v>51</v>
      </c>
      <c r="J13" s="11" t="s">
        <v>105</v>
      </c>
      <c r="K13" s="11">
        <v>1</v>
      </c>
      <c r="L13" s="32" t="s">
        <v>106</v>
      </c>
      <c r="M13" s="29" t="s">
        <v>107</v>
      </c>
      <c r="N13" s="17" t="s">
        <v>108</v>
      </c>
      <c r="O13" s="43" t="s">
        <v>109</v>
      </c>
      <c r="P13" s="33">
        <v>4</v>
      </c>
      <c r="Q13" s="34">
        <v>0</v>
      </c>
      <c r="R13" s="41">
        <v>0</v>
      </c>
      <c r="S13" s="26">
        <f t="shared" si="0"/>
        <v>0</v>
      </c>
      <c r="T13" s="22">
        <v>1</v>
      </c>
      <c r="U13" s="35">
        <v>0</v>
      </c>
      <c r="V13" s="42">
        <f t="shared" si="1"/>
        <v>0</v>
      </c>
      <c r="W13" s="389"/>
    </row>
    <row r="14" spans="1:23" ht="23.25" customHeight="1">
      <c r="A14" s="11">
        <v>9</v>
      </c>
      <c r="B14" s="11" t="s">
        <v>41</v>
      </c>
      <c r="C14" s="13" t="s">
        <v>42</v>
      </c>
      <c r="D14" s="11" t="s">
        <v>19</v>
      </c>
      <c r="E14" s="11">
        <v>3</v>
      </c>
      <c r="F14" s="11" t="s">
        <v>110</v>
      </c>
      <c r="G14" s="11" t="s">
        <v>111</v>
      </c>
      <c r="H14" s="14">
        <v>1</v>
      </c>
      <c r="I14" s="11" t="s">
        <v>51</v>
      </c>
      <c r="J14" s="11" t="s">
        <v>46</v>
      </c>
      <c r="K14" s="11">
        <v>1</v>
      </c>
      <c r="L14" s="44" t="s">
        <v>112</v>
      </c>
      <c r="M14" s="44" t="s">
        <v>113</v>
      </c>
      <c r="N14" s="31" t="s">
        <v>114</v>
      </c>
      <c r="O14" s="45" t="s">
        <v>109</v>
      </c>
      <c r="P14" s="33">
        <v>4</v>
      </c>
      <c r="Q14" s="34">
        <v>100000</v>
      </c>
      <c r="R14" s="25">
        <f t="shared" ref="R14:R25" si="5">Q14*0.2</f>
        <v>20000</v>
      </c>
      <c r="S14" s="26">
        <f t="shared" si="0"/>
        <v>120000</v>
      </c>
      <c r="T14" s="22">
        <v>1</v>
      </c>
      <c r="U14" s="41">
        <f>S14</f>
        <v>120000</v>
      </c>
      <c r="V14" s="27">
        <f t="shared" si="1"/>
        <v>120000</v>
      </c>
      <c r="W14" s="390">
        <f>V14+V15+V16</f>
        <v>360000</v>
      </c>
    </row>
    <row r="15" spans="1:23" ht="23.25" customHeight="1">
      <c r="A15" s="46">
        <v>10</v>
      </c>
      <c r="B15" s="46" t="s">
        <v>41</v>
      </c>
      <c r="C15" s="47" t="s">
        <v>42</v>
      </c>
      <c r="D15" s="46" t="s">
        <v>19</v>
      </c>
      <c r="E15" s="46">
        <v>3</v>
      </c>
      <c r="F15" s="48" t="s">
        <v>110</v>
      </c>
      <c r="G15" s="11" t="s">
        <v>111</v>
      </c>
      <c r="H15" s="48">
        <v>2</v>
      </c>
      <c r="I15" s="46" t="s">
        <v>45</v>
      </c>
      <c r="J15" s="46" t="s">
        <v>46</v>
      </c>
      <c r="K15" s="46">
        <v>1</v>
      </c>
      <c r="L15" s="49" t="s">
        <v>115</v>
      </c>
      <c r="M15" s="49" t="s">
        <v>116</v>
      </c>
      <c r="N15" s="50" t="s">
        <v>117</v>
      </c>
      <c r="O15" s="51" t="s">
        <v>118</v>
      </c>
      <c r="P15" s="52">
        <v>12</v>
      </c>
      <c r="Q15" s="53">
        <v>100000</v>
      </c>
      <c r="R15" s="54">
        <f t="shared" si="5"/>
        <v>20000</v>
      </c>
      <c r="S15" s="55">
        <f t="shared" si="0"/>
        <v>120000</v>
      </c>
      <c r="T15" s="56">
        <v>1</v>
      </c>
      <c r="U15" s="57">
        <f>S15</f>
        <v>120000</v>
      </c>
      <c r="V15" s="58">
        <f t="shared" si="1"/>
        <v>120000</v>
      </c>
      <c r="W15" s="389"/>
    </row>
    <row r="16" spans="1:23" ht="23.25" customHeight="1">
      <c r="A16" s="46">
        <v>11</v>
      </c>
      <c r="B16" s="46" t="s">
        <v>57</v>
      </c>
      <c r="C16" s="47" t="s">
        <v>58</v>
      </c>
      <c r="D16" s="46" t="s">
        <v>19</v>
      </c>
      <c r="E16" s="46">
        <v>3</v>
      </c>
      <c r="F16" s="48" t="s">
        <v>119</v>
      </c>
      <c r="G16" s="11" t="s">
        <v>111</v>
      </c>
      <c r="H16" s="48">
        <v>2</v>
      </c>
      <c r="I16" s="46" t="s">
        <v>120</v>
      </c>
      <c r="J16" s="46" t="s">
        <v>52</v>
      </c>
      <c r="K16" s="46">
        <v>1</v>
      </c>
      <c r="L16" s="49" t="s">
        <v>121</v>
      </c>
      <c r="M16" s="49" t="s">
        <v>122</v>
      </c>
      <c r="N16" s="50" t="s">
        <v>123</v>
      </c>
      <c r="O16" s="51" t="s">
        <v>124</v>
      </c>
      <c r="P16" s="52">
        <v>4</v>
      </c>
      <c r="Q16" s="53">
        <v>100000</v>
      </c>
      <c r="R16" s="54">
        <f t="shared" si="5"/>
        <v>20000</v>
      </c>
      <c r="S16" s="55">
        <f t="shared" si="0"/>
        <v>120000</v>
      </c>
      <c r="T16" s="56">
        <v>1</v>
      </c>
      <c r="U16" s="57">
        <f t="shared" ref="U16:U17" si="6">S16</f>
        <v>120000</v>
      </c>
      <c r="V16" s="58">
        <f t="shared" si="1"/>
        <v>120000</v>
      </c>
      <c r="W16" s="389"/>
    </row>
    <row r="17" spans="1:23" ht="23.25" customHeight="1">
      <c r="A17" s="11">
        <v>12</v>
      </c>
      <c r="B17" s="11" t="s">
        <v>57</v>
      </c>
      <c r="C17" s="13" t="s">
        <v>58</v>
      </c>
      <c r="D17" s="11" t="s">
        <v>19</v>
      </c>
      <c r="E17" s="11">
        <v>4</v>
      </c>
      <c r="F17" s="12" t="s">
        <v>125</v>
      </c>
      <c r="G17" s="11" t="s">
        <v>126</v>
      </c>
      <c r="H17" s="59">
        <v>1</v>
      </c>
      <c r="I17" s="11" t="s">
        <v>61</v>
      </c>
      <c r="J17" s="11" t="s">
        <v>52</v>
      </c>
      <c r="K17" s="11">
        <v>1</v>
      </c>
      <c r="L17" s="32" t="s">
        <v>127</v>
      </c>
      <c r="M17" s="30" t="s">
        <v>128</v>
      </c>
      <c r="N17" s="12" t="s">
        <v>129</v>
      </c>
      <c r="O17" s="12" t="s">
        <v>56</v>
      </c>
      <c r="P17" s="33">
        <v>4</v>
      </c>
      <c r="Q17" s="34">
        <v>52000</v>
      </c>
      <c r="R17" s="25">
        <f t="shared" si="5"/>
        <v>10400</v>
      </c>
      <c r="S17" s="26">
        <f t="shared" si="0"/>
        <v>62400</v>
      </c>
      <c r="T17" s="22">
        <v>1</v>
      </c>
      <c r="U17" s="23">
        <f t="shared" si="6"/>
        <v>62400</v>
      </c>
      <c r="V17" s="27">
        <f t="shared" si="1"/>
        <v>62400</v>
      </c>
      <c r="W17" s="390">
        <f>V17+V18+V19</f>
        <v>1154640</v>
      </c>
    </row>
    <row r="18" spans="1:23" ht="23.25" customHeight="1">
      <c r="A18" s="11">
        <v>5</v>
      </c>
      <c r="B18" s="11" t="s">
        <v>66</v>
      </c>
      <c r="C18" s="13" t="s">
        <v>58</v>
      </c>
      <c r="D18" s="11" t="s">
        <v>19</v>
      </c>
      <c r="E18" s="11">
        <v>4</v>
      </c>
      <c r="F18" s="12" t="s">
        <v>125</v>
      </c>
      <c r="G18" s="11" t="s">
        <v>126</v>
      </c>
      <c r="H18" s="59">
        <v>2</v>
      </c>
      <c r="I18" s="11" t="s">
        <v>61</v>
      </c>
      <c r="J18" s="11" t="s">
        <v>52</v>
      </c>
      <c r="K18" s="11">
        <v>1</v>
      </c>
      <c r="L18" s="29" t="s">
        <v>130</v>
      </c>
      <c r="M18" s="29" t="s">
        <v>131</v>
      </c>
      <c r="N18" s="60" t="s">
        <v>132</v>
      </c>
      <c r="O18" s="38" t="s">
        <v>133</v>
      </c>
      <c r="P18" s="19">
        <v>12</v>
      </c>
      <c r="Q18" s="20">
        <v>263</v>
      </c>
      <c r="R18" s="21">
        <f t="shared" si="5"/>
        <v>52.6</v>
      </c>
      <c r="S18" s="21">
        <f>Q18+R18</f>
        <v>315.60000000000002</v>
      </c>
      <c r="T18" s="22">
        <v>1</v>
      </c>
      <c r="U18" s="23">
        <f>S18*1110</f>
        <v>350316</v>
      </c>
      <c r="V18" s="23">
        <f>U18</f>
        <v>350316</v>
      </c>
      <c r="W18" s="389"/>
    </row>
    <row r="19" spans="1:23" ht="23.25" customHeight="1">
      <c r="A19" s="11">
        <v>6</v>
      </c>
      <c r="B19" s="11" t="s">
        <v>66</v>
      </c>
      <c r="C19" s="13" t="s">
        <v>58</v>
      </c>
      <c r="D19" s="11" t="s">
        <v>19</v>
      </c>
      <c r="E19" s="11">
        <v>4</v>
      </c>
      <c r="F19" s="12" t="s">
        <v>125</v>
      </c>
      <c r="G19" s="11" t="s">
        <v>126</v>
      </c>
      <c r="H19" s="59">
        <v>3</v>
      </c>
      <c r="I19" s="11" t="s">
        <v>61</v>
      </c>
      <c r="J19" s="11" t="s">
        <v>52</v>
      </c>
      <c r="K19" s="11">
        <v>1</v>
      </c>
      <c r="L19" s="29" t="s">
        <v>134</v>
      </c>
      <c r="M19" s="29" t="s">
        <v>135</v>
      </c>
      <c r="N19" s="12" t="s">
        <v>136</v>
      </c>
      <c r="O19" s="38" t="s">
        <v>137</v>
      </c>
      <c r="P19" s="33">
        <v>4</v>
      </c>
      <c r="Q19" s="39">
        <v>557</v>
      </c>
      <c r="R19" s="21">
        <f t="shared" si="5"/>
        <v>111.4</v>
      </c>
      <c r="S19" s="21">
        <f t="shared" si="0"/>
        <v>668.4</v>
      </c>
      <c r="T19" s="22">
        <v>1</v>
      </c>
      <c r="U19" s="23">
        <f>S19*1110</f>
        <v>741924</v>
      </c>
      <c r="V19" s="23">
        <f>U19</f>
        <v>741924</v>
      </c>
      <c r="W19" s="389"/>
    </row>
    <row r="20" spans="1:23" ht="23.25" customHeight="1">
      <c r="A20" s="11">
        <v>13</v>
      </c>
      <c r="B20" s="12" t="s">
        <v>57</v>
      </c>
      <c r="C20" s="13" t="s">
        <v>58</v>
      </c>
      <c r="D20" s="11" t="s">
        <v>19</v>
      </c>
      <c r="E20" s="11">
        <v>5</v>
      </c>
      <c r="F20" s="12" t="s">
        <v>138</v>
      </c>
      <c r="G20" s="11" t="s">
        <v>139</v>
      </c>
      <c r="H20" s="59">
        <v>1</v>
      </c>
      <c r="I20" s="11" t="s">
        <v>61</v>
      </c>
      <c r="J20" s="11" t="s">
        <v>52</v>
      </c>
      <c r="K20" s="11">
        <v>1</v>
      </c>
      <c r="L20" s="32" t="s">
        <v>140</v>
      </c>
      <c r="M20" s="16" t="s">
        <v>141</v>
      </c>
      <c r="N20" s="17" t="s">
        <v>142</v>
      </c>
      <c r="O20" s="18" t="s">
        <v>143</v>
      </c>
      <c r="P20" s="19">
        <v>2</v>
      </c>
      <c r="Q20" s="61">
        <v>50000</v>
      </c>
      <c r="R20" s="26">
        <f t="shared" si="5"/>
        <v>10000</v>
      </c>
      <c r="S20" s="26">
        <f t="shared" si="0"/>
        <v>60000</v>
      </c>
      <c r="T20" s="22">
        <v>1</v>
      </c>
      <c r="U20" s="23">
        <f t="shared" ref="U20:U21" si="7">S20</f>
        <v>60000</v>
      </c>
      <c r="V20" s="27">
        <f t="shared" si="1"/>
        <v>60000</v>
      </c>
      <c r="W20" s="390">
        <f>V20+V21+V22+V23</f>
        <v>420000</v>
      </c>
    </row>
    <row r="21" spans="1:23" ht="23.25" customHeight="1">
      <c r="A21" s="11">
        <v>14</v>
      </c>
      <c r="B21" s="12" t="s">
        <v>57</v>
      </c>
      <c r="C21" s="13" t="s">
        <v>58</v>
      </c>
      <c r="D21" s="11" t="s">
        <v>19</v>
      </c>
      <c r="E21" s="11">
        <v>5</v>
      </c>
      <c r="F21" s="12" t="s">
        <v>138</v>
      </c>
      <c r="G21" s="11" t="s">
        <v>139</v>
      </c>
      <c r="H21" s="59">
        <v>2</v>
      </c>
      <c r="I21" s="11" t="s">
        <v>120</v>
      </c>
      <c r="J21" s="11" t="s">
        <v>52</v>
      </c>
      <c r="K21" s="11">
        <v>1</v>
      </c>
      <c r="L21" s="32" t="s">
        <v>144</v>
      </c>
      <c r="M21" s="16" t="s">
        <v>145</v>
      </c>
      <c r="N21" s="17" t="s">
        <v>146</v>
      </c>
      <c r="O21" s="18" t="s">
        <v>124</v>
      </c>
      <c r="P21" s="19">
        <v>4</v>
      </c>
      <c r="Q21" s="61">
        <v>100000</v>
      </c>
      <c r="R21" s="26">
        <f t="shared" si="5"/>
        <v>20000</v>
      </c>
      <c r="S21" s="26">
        <f t="shared" si="0"/>
        <v>120000</v>
      </c>
      <c r="T21" s="62">
        <v>1</v>
      </c>
      <c r="U21" s="23">
        <f t="shared" si="7"/>
        <v>120000</v>
      </c>
      <c r="V21" s="27">
        <f t="shared" si="1"/>
        <v>120000</v>
      </c>
      <c r="W21" s="389"/>
    </row>
    <row r="22" spans="1:23" ht="23.25" customHeight="1">
      <c r="A22" s="11">
        <v>15</v>
      </c>
      <c r="B22" s="12" t="s">
        <v>57</v>
      </c>
      <c r="C22" s="13" t="s">
        <v>58</v>
      </c>
      <c r="D22" s="11" t="s">
        <v>19</v>
      </c>
      <c r="E22" s="11">
        <v>5</v>
      </c>
      <c r="F22" s="12" t="s">
        <v>138</v>
      </c>
      <c r="G22" s="11" t="s">
        <v>139</v>
      </c>
      <c r="H22" s="59">
        <v>3</v>
      </c>
      <c r="I22" s="11" t="s">
        <v>61</v>
      </c>
      <c r="J22" s="11" t="s">
        <v>52</v>
      </c>
      <c r="K22" s="11">
        <v>1</v>
      </c>
      <c r="L22" s="28" t="s">
        <v>147</v>
      </c>
      <c r="M22" s="16" t="s">
        <v>148</v>
      </c>
      <c r="N22" s="31" t="s">
        <v>149</v>
      </c>
      <c r="O22" s="18" t="s">
        <v>65</v>
      </c>
      <c r="P22" s="19">
        <v>6</v>
      </c>
      <c r="Q22" s="61">
        <v>100000</v>
      </c>
      <c r="R22" s="25">
        <f t="shared" si="5"/>
        <v>20000</v>
      </c>
      <c r="S22" s="26">
        <f t="shared" si="0"/>
        <v>120000</v>
      </c>
      <c r="T22" s="22">
        <v>1</v>
      </c>
      <c r="U22" s="24">
        <f>S22</f>
        <v>120000</v>
      </c>
      <c r="V22" s="27">
        <f t="shared" si="1"/>
        <v>120000</v>
      </c>
      <c r="W22" s="389"/>
    </row>
    <row r="23" spans="1:23" ht="23.25" customHeight="1">
      <c r="A23" s="11">
        <v>16</v>
      </c>
      <c r="B23" s="12" t="s">
        <v>57</v>
      </c>
      <c r="C23" s="13" t="s">
        <v>58</v>
      </c>
      <c r="D23" s="11" t="s">
        <v>19</v>
      </c>
      <c r="E23" s="11">
        <v>5</v>
      </c>
      <c r="F23" s="12" t="s">
        <v>138</v>
      </c>
      <c r="G23" s="11" t="s">
        <v>139</v>
      </c>
      <c r="H23" s="59">
        <v>4</v>
      </c>
      <c r="I23" s="11" t="s">
        <v>120</v>
      </c>
      <c r="J23" s="11" t="s">
        <v>52</v>
      </c>
      <c r="K23" s="11">
        <v>1</v>
      </c>
      <c r="L23" s="28" t="s">
        <v>150</v>
      </c>
      <c r="M23" s="16" t="s">
        <v>151</v>
      </c>
      <c r="N23" s="31" t="s">
        <v>152</v>
      </c>
      <c r="O23" s="18" t="s">
        <v>124</v>
      </c>
      <c r="P23" s="19">
        <v>4</v>
      </c>
      <c r="Q23" s="61">
        <v>100000</v>
      </c>
      <c r="R23" s="25">
        <f t="shared" si="5"/>
        <v>20000</v>
      </c>
      <c r="S23" s="26">
        <f t="shared" si="0"/>
        <v>120000</v>
      </c>
      <c r="T23" s="22">
        <v>1</v>
      </c>
      <c r="U23" s="24">
        <f t="shared" ref="U23" si="8">S23</f>
        <v>120000</v>
      </c>
      <c r="V23" s="27">
        <f t="shared" si="1"/>
        <v>120000</v>
      </c>
      <c r="W23" s="389"/>
    </row>
    <row r="24" spans="1:23" ht="23.25" customHeight="1">
      <c r="A24" s="11">
        <v>17</v>
      </c>
      <c r="B24" s="12" t="s">
        <v>57</v>
      </c>
      <c r="C24" s="13" t="s">
        <v>58</v>
      </c>
      <c r="D24" s="11" t="s">
        <v>19</v>
      </c>
      <c r="E24" s="11">
        <v>6</v>
      </c>
      <c r="F24" s="11" t="s">
        <v>153</v>
      </c>
      <c r="G24" s="11" t="s">
        <v>154</v>
      </c>
      <c r="H24" s="63">
        <v>1</v>
      </c>
      <c r="I24" s="11" t="s">
        <v>61</v>
      </c>
      <c r="J24" s="11" t="s">
        <v>52</v>
      </c>
      <c r="K24" s="11">
        <v>1</v>
      </c>
      <c r="L24" s="30" t="s">
        <v>155</v>
      </c>
      <c r="M24" s="30" t="s">
        <v>156</v>
      </c>
      <c r="N24" s="17" t="s">
        <v>157</v>
      </c>
      <c r="O24" s="17" t="s">
        <v>109</v>
      </c>
      <c r="P24" s="33">
        <v>4</v>
      </c>
      <c r="Q24" s="34">
        <v>50000</v>
      </c>
      <c r="R24" s="64">
        <f t="shared" si="5"/>
        <v>10000</v>
      </c>
      <c r="S24" s="26">
        <f t="shared" si="0"/>
        <v>60000</v>
      </c>
      <c r="T24" s="22">
        <v>1</v>
      </c>
      <c r="U24" s="35">
        <f>S24</f>
        <v>60000</v>
      </c>
      <c r="V24" s="27">
        <f t="shared" si="1"/>
        <v>60000</v>
      </c>
      <c r="W24" s="390">
        <f>V24+V25+V26</f>
        <v>372000</v>
      </c>
    </row>
    <row r="25" spans="1:23" ht="23.25" customHeight="1">
      <c r="A25" s="11">
        <v>18</v>
      </c>
      <c r="B25" s="12" t="s">
        <v>57</v>
      </c>
      <c r="C25" s="65" t="s">
        <v>58</v>
      </c>
      <c r="D25" s="11" t="s">
        <v>19</v>
      </c>
      <c r="E25" s="11">
        <v>6</v>
      </c>
      <c r="F25" s="11" t="s">
        <v>153</v>
      </c>
      <c r="G25" s="11" t="s">
        <v>154</v>
      </c>
      <c r="H25" s="63">
        <v>2</v>
      </c>
      <c r="I25" s="11" t="s">
        <v>61</v>
      </c>
      <c r="J25" s="11" t="s">
        <v>52</v>
      </c>
      <c r="K25" s="11">
        <v>1</v>
      </c>
      <c r="L25" s="30" t="s">
        <v>158</v>
      </c>
      <c r="M25" s="30" t="s">
        <v>159</v>
      </c>
      <c r="N25" s="17" t="s">
        <v>160</v>
      </c>
      <c r="O25" s="17" t="s">
        <v>109</v>
      </c>
      <c r="P25" s="33">
        <v>4</v>
      </c>
      <c r="Q25" s="34">
        <v>200000</v>
      </c>
      <c r="R25" s="64">
        <f t="shared" si="5"/>
        <v>40000</v>
      </c>
      <c r="S25" s="26">
        <f t="shared" si="0"/>
        <v>240000</v>
      </c>
      <c r="T25" s="22">
        <v>1</v>
      </c>
      <c r="U25" s="35">
        <f t="shared" ref="U25:U27" si="9">S25</f>
        <v>240000</v>
      </c>
      <c r="V25" s="27">
        <f t="shared" si="1"/>
        <v>240000</v>
      </c>
      <c r="W25" s="389"/>
    </row>
    <row r="26" spans="1:23" ht="23.25" customHeight="1">
      <c r="A26" s="11">
        <v>19</v>
      </c>
      <c r="B26" s="12" t="s">
        <v>57</v>
      </c>
      <c r="C26" s="65" t="s">
        <v>58</v>
      </c>
      <c r="D26" s="11" t="s">
        <v>19</v>
      </c>
      <c r="E26" s="11">
        <v>6</v>
      </c>
      <c r="F26" s="11" t="s">
        <v>153</v>
      </c>
      <c r="G26" s="11" t="s">
        <v>154</v>
      </c>
      <c r="H26" s="63">
        <v>3</v>
      </c>
      <c r="I26" s="11" t="s">
        <v>61</v>
      </c>
      <c r="J26" s="11" t="s">
        <v>52</v>
      </c>
      <c r="K26" s="11">
        <v>1</v>
      </c>
      <c r="L26" s="29" t="s">
        <v>161</v>
      </c>
      <c r="M26" s="30" t="s">
        <v>162</v>
      </c>
      <c r="N26" s="12"/>
      <c r="O26" s="12" t="s">
        <v>163</v>
      </c>
      <c r="P26" s="33">
        <v>24</v>
      </c>
      <c r="Q26" s="34">
        <v>3000</v>
      </c>
      <c r="R26" s="23">
        <v>0</v>
      </c>
      <c r="S26" s="26">
        <f>P26*Q26</f>
        <v>72000</v>
      </c>
      <c r="T26" s="22">
        <v>1</v>
      </c>
      <c r="U26" s="35">
        <f t="shared" si="9"/>
        <v>72000</v>
      </c>
      <c r="V26" s="27">
        <f t="shared" si="1"/>
        <v>72000</v>
      </c>
      <c r="W26" s="389"/>
    </row>
    <row r="27" spans="1:23" ht="23.25" customHeight="1">
      <c r="A27" s="11">
        <v>20</v>
      </c>
      <c r="B27" s="12" t="s">
        <v>57</v>
      </c>
      <c r="C27" s="65" t="s">
        <v>58</v>
      </c>
      <c r="D27" s="11" t="s">
        <v>19</v>
      </c>
      <c r="E27" s="11">
        <v>7</v>
      </c>
      <c r="F27" s="11" t="s">
        <v>164</v>
      </c>
      <c r="G27" s="11" t="s">
        <v>165</v>
      </c>
      <c r="H27" s="63">
        <v>1</v>
      </c>
      <c r="I27" s="11" t="s">
        <v>61</v>
      </c>
      <c r="J27" s="11" t="s">
        <v>52</v>
      </c>
      <c r="K27" s="11">
        <v>1</v>
      </c>
      <c r="L27" s="32" t="s">
        <v>166</v>
      </c>
      <c r="M27" s="30" t="s">
        <v>167</v>
      </c>
      <c r="N27" s="17"/>
      <c r="O27" s="17" t="s">
        <v>133</v>
      </c>
      <c r="P27" s="19">
        <v>12</v>
      </c>
      <c r="Q27" s="66">
        <v>12000</v>
      </c>
      <c r="R27" s="23">
        <v>0</v>
      </c>
      <c r="S27" s="67">
        <f>P27*Q27</f>
        <v>144000</v>
      </c>
      <c r="T27" s="62">
        <v>1</v>
      </c>
      <c r="U27" s="35">
        <f t="shared" si="9"/>
        <v>144000</v>
      </c>
      <c r="V27" s="42">
        <f t="shared" si="1"/>
        <v>144000</v>
      </c>
      <c r="W27" s="390">
        <f>V27+V28+V29+V30</f>
        <v>6472332</v>
      </c>
    </row>
    <row r="28" spans="1:23" ht="23.25" customHeight="1">
      <c r="A28" s="11">
        <v>7</v>
      </c>
      <c r="B28" s="12" t="s">
        <v>66</v>
      </c>
      <c r="C28" s="65" t="s">
        <v>58</v>
      </c>
      <c r="D28" s="11" t="s">
        <v>19</v>
      </c>
      <c r="E28" s="11">
        <v>7</v>
      </c>
      <c r="F28" s="11" t="s">
        <v>164</v>
      </c>
      <c r="G28" s="11" t="s">
        <v>165</v>
      </c>
      <c r="H28" s="63">
        <v>2</v>
      </c>
      <c r="I28" s="11" t="s">
        <v>61</v>
      </c>
      <c r="J28" s="11" t="s">
        <v>52</v>
      </c>
      <c r="K28" s="11">
        <v>1</v>
      </c>
      <c r="L28" s="29" t="s">
        <v>168</v>
      </c>
      <c r="M28" s="37" t="s">
        <v>169</v>
      </c>
      <c r="N28" s="12" t="s">
        <v>170</v>
      </c>
      <c r="O28" s="12" t="s">
        <v>171</v>
      </c>
      <c r="P28" s="33">
        <v>12</v>
      </c>
      <c r="Q28" s="68">
        <v>231</v>
      </c>
      <c r="R28" s="21">
        <f t="shared" ref="R28:R90" si="10">Q28*0.2</f>
        <v>46.2</v>
      </c>
      <c r="S28" s="21">
        <f t="shared" ref="S28:S33" si="11">Q28+R28</f>
        <v>277.2</v>
      </c>
      <c r="T28" s="22">
        <v>1</v>
      </c>
      <c r="U28" s="23">
        <f t="shared" ref="U28:U33" si="12">S28*1110</f>
        <v>307692</v>
      </c>
      <c r="V28" s="27">
        <f t="shared" si="1"/>
        <v>307692</v>
      </c>
      <c r="W28" s="389"/>
    </row>
    <row r="29" spans="1:23" ht="23.25" customHeight="1">
      <c r="A29" s="11">
        <v>8</v>
      </c>
      <c r="B29" s="12" t="s">
        <v>66</v>
      </c>
      <c r="C29" s="65" t="s">
        <v>58</v>
      </c>
      <c r="D29" s="11" t="s">
        <v>19</v>
      </c>
      <c r="E29" s="11">
        <v>7</v>
      </c>
      <c r="F29" s="11" t="s">
        <v>164</v>
      </c>
      <c r="G29" s="11" t="s">
        <v>165</v>
      </c>
      <c r="H29" s="63">
        <v>3</v>
      </c>
      <c r="I29" s="11" t="s">
        <v>120</v>
      </c>
      <c r="J29" s="11" t="s">
        <v>52</v>
      </c>
      <c r="K29" s="11">
        <v>1</v>
      </c>
      <c r="L29" s="29" t="s">
        <v>172</v>
      </c>
      <c r="M29" s="37"/>
      <c r="N29" s="12" t="s">
        <v>173</v>
      </c>
      <c r="O29" s="12" t="s">
        <v>171</v>
      </c>
      <c r="P29" s="33">
        <v>12</v>
      </c>
      <c r="Q29" s="68">
        <v>2315</v>
      </c>
      <c r="R29" s="21">
        <f t="shared" si="10"/>
        <v>463</v>
      </c>
      <c r="S29" s="21">
        <f t="shared" si="11"/>
        <v>2778</v>
      </c>
      <c r="T29" s="22">
        <v>1</v>
      </c>
      <c r="U29" s="23">
        <f t="shared" si="12"/>
        <v>3083580</v>
      </c>
      <c r="V29" s="27">
        <f t="shared" si="1"/>
        <v>3083580</v>
      </c>
      <c r="W29" s="389"/>
    </row>
    <row r="30" spans="1:23" ht="23.25" customHeight="1">
      <c r="A30" s="11">
        <v>9</v>
      </c>
      <c r="B30" s="12" t="s">
        <v>66</v>
      </c>
      <c r="C30" s="65" t="s">
        <v>58</v>
      </c>
      <c r="D30" s="11" t="s">
        <v>19</v>
      </c>
      <c r="E30" s="11">
        <v>7</v>
      </c>
      <c r="F30" s="11" t="s">
        <v>164</v>
      </c>
      <c r="G30" s="11" t="s">
        <v>165</v>
      </c>
      <c r="H30" s="63">
        <v>4</v>
      </c>
      <c r="I30" s="11" t="s">
        <v>120</v>
      </c>
      <c r="J30" s="11" t="s">
        <v>52</v>
      </c>
      <c r="K30" s="11">
        <v>1</v>
      </c>
      <c r="L30" s="32" t="s">
        <v>174</v>
      </c>
      <c r="M30" s="30"/>
      <c r="N30" s="17" t="s">
        <v>175</v>
      </c>
      <c r="O30" s="17" t="s">
        <v>176</v>
      </c>
      <c r="P30" s="19">
        <v>8</v>
      </c>
      <c r="Q30" s="68">
        <v>2205</v>
      </c>
      <c r="R30" s="21">
        <f t="shared" si="10"/>
        <v>441</v>
      </c>
      <c r="S30" s="21">
        <f t="shared" si="11"/>
        <v>2646</v>
      </c>
      <c r="T30" s="22">
        <v>1</v>
      </c>
      <c r="U30" s="23">
        <f t="shared" si="12"/>
        <v>2937060</v>
      </c>
      <c r="V30" s="27">
        <f t="shared" si="1"/>
        <v>2937060</v>
      </c>
      <c r="W30" s="389"/>
    </row>
    <row r="31" spans="1:23" ht="23.25" customHeight="1">
      <c r="A31" s="11">
        <v>10</v>
      </c>
      <c r="B31" s="12" t="s">
        <v>177</v>
      </c>
      <c r="C31" s="65" t="s">
        <v>58</v>
      </c>
      <c r="D31" s="11" t="s">
        <v>19</v>
      </c>
      <c r="E31" s="11">
        <v>8</v>
      </c>
      <c r="F31" s="12" t="s">
        <v>178</v>
      </c>
      <c r="G31" s="11" t="s">
        <v>179</v>
      </c>
      <c r="H31" s="59">
        <v>1</v>
      </c>
      <c r="I31" s="11" t="s">
        <v>61</v>
      </c>
      <c r="J31" s="11" t="s">
        <v>52</v>
      </c>
      <c r="K31" s="11">
        <v>1</v>
      </c>
      <c r="L31" s="16" t="s">
        <v>180</v>
      </c>
      <c r="M31" s="44" t="s">
        <v>181</v>
      </c>
      <c r="N31" s="12" t="s">
        <v>182</v>
      </c>
      <c r="O31" s="69" t="s">
        <v>94</v>
      </c>
      <c r="P31" s="33">
        <v>6</v>
      </c>
      <c r="Q31" s="39">
        <v>154</v>
      </c>
      <c r="R31" s="21">
        <f t="shared" si="10"/>
        <v>30.8</v>
      </c>
      <c r="S31" s="21">
        <f t="shared" si="11"/>
        <v>184.8</v>
      </c>
      <c r="T31" s="22">
        <v>1</v>
      </c>
      <c r="U31" s="23">
        <f t="shared" si="12"/>
        <v>205128</v>
      </c>
      <c r="V31" s="27">
        <f t="shared" si="1"/>
        <v>205128</v>
      </c>
      <c r="W31" s="390">
        <f>V31+V32+V33+V34+V35</f>
        <v>1802436</v>
      </c>
    </row>
    <row r="32" spans="1:23" ht="23.25" customHeight="1">
      <c r="A32" s="11">
        <v>11</v>
      </c>
      <c r="B32" s="12" t="s">
        <v>177</v>
      </c>
      <c r="C32" s="13" t="s">
        <v>58</v>
      </c>
      <c r="D32" s="11" t="s">
        <v>19</v>
      </c>
      <c r="E32" s="11">
        <v>8</v>
      </c>
      <c r="F32" s="12" t="s">
        <v>178</v>
      </c>
      <c r="G32" s="11" t="s">
        <v>179</v>
      </c>
      <c r="H32" s="59">
        <v>2</v>
      </c>
      <c r="I32" s="11" t="s">
        <v>61</v>
      </c>
      <c r="J32" s="11" t="s">
        <v>52</v>
      </c>
      <c r="K32" s="11">
        <v>1</v>
      </c>
      <c r="L32" s="16" t="s">
        <v>183</v>
      </c>
      <c r="M32" s="44" t="s">
        <v>184</v>
      </c>
      <c r="N32" s="70" t="s">
        <v>185</v>
      </c>
      <c r="O32" s="69" t="s">
        <v>186</v>
      </c>
      <c r="P32" s="33">
        <v>8</v>
      </c>
      <c r="Q32" s="39">
        <v>97</v>
      </c>
      <c r="R32" s="21">
        <f t="shared" si="10"/>
        <v>19.400000000000002</v>
      </c>
      <c r="S32" s="21">
        <f t="shared" si="11"/>
        <v>116.4</v>
      </c>
      <c r="T32" s="22">
        <v>1</v>
      </c>
      <c r="U32" s="23">
        <f t="shared" si="12"/>
        <v>129204</v>
      </c>
      <c r="V32" s="27">
        <f t="shared" si="1"/>
        <v>129204</v>
      </c>
      <c r="W32" s="389"/>
    </row>
    <row r="33" spans="1:23" ht="23.25" customHeight="1">
      <c r="A33" s="11">
        <v>12</v>
      </c>
      <c r="B33" s="12" t="s">
        <v>177</v>
      </c>
      <c r="C33" s="13" t="s">
        <v>58</v>
      </c>
      <c r="D33" s="11" t="s">
        <v>19</v>
      </c>
      <c r="E33" s="11">
        <v>8</v>
      </c>
      <c r="F33" s="12" t="s">
        <v>178</v>
      </c>
      <c r="G33" s="11" t="s">
        <v>179</v>
      </c>
      <c r="H33" s="59">
        <v>3</v>
      </c>
      <c r="I33" s="11" t="s">
        <v>61</v>
      </c>
      <c r="J33" s="11" t="s">
        <v>52</v>
      </c>
      <c r="K33" s="11">
        <v>1</v>
      </c>
      <c r="L33" s="16" t="s">
        <v>187</v>
      </c>
      <c r="M33" s="16" t="s">
        <v>188</v>
      </c>
      <c r="N33" s="70" t="s">
        <v>189</v>
      </c>
      <c r="O33" s="69" t="s">
        <v>137</v>
      </c>
      <c r="P33" s="33">
        <v>4</v>
      </c>
      <c r="Q33" s="39">
        <v>922</v>
      </c>
      <c r="R33" s="21">
        <f t="shared" si="10"/>
        <v>184.4</v>
      </c>
      <c r="S33" s="21">
        <f t="shared" si="11"/>
        <v>1106.4000000000001</v>
      </c>
      <c r="T33" s="22">
        <v>1</v>
      </c>
      <c r="U33" s="23">
        <f t="shared" si="12"/>
        <v>1228104</v>
      </c>
      <c r="V33" s="27">
        <f t="shared" si="1"/>
        <v>1228104</v>
      </c>
      <c r="W33" s="389"/>
    </row>
    <row r="34" spans="1:23" ht="23.25" customHeight="1">
      <c r="A34" s="11">
        <v>21</v>
      </c>
      <c r="B34" s="11" t="s">
        <v>190</v>
      </c>
      <c r="C34" s="13" t="s">
        <v>58</v>
      </c>
      <c r="D34" s="11" t="s">
        <v>19</v>
      </c>
      <c r="E34" s="11">
        <v>8</v>
      </c>
      <c r="F34" s="12" t="s">
        <v>178</v>
      </c>
      <c r="G34" s="11" t="s">
        <v>179</v>
      </c>
      <c r="H34" s="59">
        <v>4</v>
      </c>
      <c r="I34" s="11" t="s">
        <v>61</v>
      </c>
      <c r="J34" s="11" t="s">
        <v>52</v>
      </c>
      <c r="K34" s="11">
        <v>1</v>
      </c>
      <c r="L34" s="29" t="s">
        <v>191</v>
      </c>
      <c r="M34" s="30" t="s">
        <v>192</v>
      </c>
      <c r="N34" s="17" t="s">
        <v>193</v>
      </c>
      <c r="O34" s="17" t="s">
        <v>109</v>
      </c>
      <c r="P34" s="19">
        <v>4</v>
      </c>
      <c r="Q34" s="34">
        <v>200000</v>
      </c>
      <c r="R34" s="64">
        <f t="shared" si="10"/>
        <v>40000</v>
      </c>
      <c r="S34" s="26">
        <f t="shared" si="0"/>
        <v>240000</v>
      </c>
      <c r="T34" s="22">
        <v>1</v>
      </c>
      <c r="U34" s="35">
        <f>S34</f>
        <v>240000</v>
      </c>
      <c r="V34" s="27">
        <f t="shared" si="1"/>
        <v>240000</v>
      </c>
      <c r="W34" s="389"/>
    </row>
    <row r="35" spans="1:23" ht="23.25" customHeight="1">
      <c r="A35" s="11">
        <v>22</v>
      </c>
      <c r="B35" s="11" t="s">
        <v>190</v>
      </c>
      <c r="C35" s="13" t="s">
        <v>58</v>
      </c>
      <c r="D35" s="11" t="s">
        <v>19</v>
      </c>
      <c r="E35" s="11">
        <v>8</v>
      </c>
      <c r="F35" s="12" t="s">
        <v>178</v>
      </c>
      <c r="G35" s="11" t="s">
        <v>179</v>
      </c>
      <c r="H35" s="59">
        <v>5</v>
      </c>
      <c r="I35" s="11" t="s">
        <v>61</v>
      </c>
      <c r="J35" s="11" t="s">
        <v>194</v>
      </c>
      <c r="K35" s="11">
        <v>1</v>
      </c>
      <c r="L35" s="29" t="s">
        <v>195</v>
      </c>
      <c r="M35" s="30" t="s">
        <v>196</v>
      </c>
      <c r="N35" s="17" t="s">
        <v>197</v>
      </c>
      <c r="O35" s="17" t="s">
        <v>109</v>
      </c>
      <c r="P35" s="19">
        <v>4</v>
      </c>
      <c r="Q35" s="24">
        <v>0</v>
      </c>
      <c r="R35" s="71">
        <f>Q35*0.2</f>
        <v>0</v>
      </c>
      <c r="S35" s="26">
        <f t="shared" si="0"/>
        <v>0</v>
      </c>
      <c r="T35" s="22">
        <v>1</v>
      </c>
      <c r="U35" s="24">
        <v>0</v>
      </c>
      <c r="V35" s="24">
        <f t="shared" si="1"/>
        <v>0</v>
      </c>
      <c r="W35" s="389"/>
    </row>
    <row r="36" spans="1:23" ht="23.25" customHeight="1">
      <c r="A36" s="11">
        <v>23</v>
      </c>
      <c r="B36" s="12" t="s">
        <v>57</v>
      </c>
      <c r="C36" s="13" t="s">
        <v>58</v>
      </c>
      <c r="D36" s="11" t="s">
        <v>19</v>
      </c>
      <c r="E36" s="11">
        <v>9</v>
      </c>
      <c r="F36" s="12" t="s">
        <v>198</v>
      </c>
      <c r="G36" s="11" t="s">
        <v>199</v>
      </c>
      <c r="H36" s="59">
        <v>1</v>
      </c>
      <c r="I36" s="11" t="s">
        <v>61</v>
      </c>
      <c r="J36" s="11" t="s">
        <v>52</v>
      </c>
      <c r="K36" s="11">
        <v>1</v>
      </c>
      <c r="L36" s="72" t="s">
        <v>200</v>
      </c>
      <c r="M36" s="16" t="s">
        <v>201</v>
      </c>
      <c r="N36" s="17" t="s">
        <v>202</v>
      </c>
      <c r="O36" s="18" t="s">
        <v>203</v>
      </c>
      <c r="P36" s="19">
        <v>1</v>
      </c>
      <c r="Q36" s="24">
        <v>100000</v>
      </c>
      <c r="R36" s="64">
        <f t="shared" si="10"/>
        <v>20000</v>
      </c>
      <c r="S36" s="26">
        <f t="shared" si="0"/>
        <v>120000</v>
      </c>
      <c r="T36" s="22">
        <v>1</v>
      </c>
      <c r="U36" s="24">
        <f>S36</f>
        <v>120000</v>
      </c>
      <c r="V36" s="27">
        <f t="shared" si="1"/>
        <v>120000</v>
      </c>
      <c r="W36" s="390">
        <f>V36+V37+V38+V39+V40+V41+V42</f>
        <v>1266444</v>
      </c>
    </row>
    <row r="37" spans="1:23" ht="23.25" customHeight="1">
      <c r="A37" s="46">
        <v>24</v>
      </c>
      <c r="B37" s="48" t="s">
        <v>57</v>
      </c>
      <c r="C37" s="47" t="s">
        <v>58</v>
      </c>
      <c r="D37" s="46" t="s">
        <v>19</v>
      </c>
      <c r="E37" s="46">
        <v>9</v>
      </c>
      <c r="F37" s="48" t="s">
        <v>198</v>
      </c>
      <c r="G37" s="11" t="s">
        <v>199</v>
      </c>
      <c r="H37" s="48">
        <v>2</v>
      </c>
      <c r="I37" s="46" t="s">
        <v>61</v>
      </c>
      <c r="J37" s="46" t="s">
        <v>52</v>
      </c>
      <c r="K37" s="46">
        <v>1</v>
      </c>
      <c r="L37" s="73" t="s">
        <v>204</v>
      </c>
      <c r="M37" s="74" t="s">
        <v>205</v>
      </c>
      <c r="N37" s="75" t="s">
        <v>206</v>
      </c>
      <c r="O37" s="76" t="s">
        <v>207</v>
      </c>
      <c r="P37" s="52">
        <v>12</v>
      </c>
      <c r="Q37" s="53">
        <v>60000</v>
      </c>
      <c r="R37" s="77">
        <f t="shared" si="10"/>
        <v>12000</v>
      </c>
      <c r="S37" s="55">
        <f t="shared" si="0"/>
        <v>72000</v>
      </c>
      <c r="T37" s="56">
        <v>1</v>
      </c>
      <c r="U37" s="53">
        <f t="shared" ref="U37:U41" si="13">S37</f>
        <v>72000</v>
      </c>
      <c r="V37" s="58">
        <f t="shared" si="1"/>
        <v>72000</v>
      </c>
      <c r="W37" s="389"/>
    </row>
    <row r="38" spans="1:23" ht="23.25" customHeight="1">
      <c r="A38" s="46">
        <v>25</v>
      </c>
      <c r="B38" s="48" t="s">
        <v>57</v>
      </c>
      <c r="C38" s="47" t="s">
        <v>58</v>
      </c>
      <c r="D38" s="46" t="s">
        <v>19</v>
      </c>
      <c r="E38" s="46">
        <v>9</v>
      </c>
      <c r="F38" s="48" t="s">
        <v>198</v>
      </c>
      <c r="G38" s="11" t="s">
        <v>199</v>
      </c>
      <c r="H38" s="48">
        <v>3</v>
      </c>
      <c r="I38" s="46" t="s">
        <v>61</v>
      </c>
      <c r="J38" s="46" t="s">
        <v>52</v>
      </c>
      <c r="K38" s="46">
        <v>1</v>
      </c>
      <c r="L38" s="73" t="s">
        <v>208</v>
      </c>
      <c r="M38" s="74" t="s">
        <v>205</v>
      </c>
      <c r="N38" s="75" t="s">
        <v>209</v>
      </c>
      <c r="O38" s="76" t="s">
        <v>109</v>
      </c>
      <c r="P38" s="52">
        <v>4</v>
      </c>
      <c r="Q38" s="53">
        <v>60000</v>
      </c>
      <c r="R38" s="77">
        <f t="shared" si="10"/>
        <v>12000</v>
      </c>
      <c r="S38" s="55">
        <f t="shared" si="0"/>
        <v>72000</v>
      </c>
      <c r="T38" s="56">
        <v>1</v>
      </c>
      <c r="U38" s="53">
        <f t="shared" si="13"/>
        <v>72000</v>
      </c>
      <c r="V38" s="58">
        <f t="shared" si="1"/>
        <v>72000</v>
      </c>
      <c r="W38" s="389"/>
    </row>
    <row r="39" spans="1:23" ht="23.25" customHeight="1">
      <c r="A39" s="11">
        <v>26</v>
      </c>
      <c r="B39" s="12" t="s">
        <v>57</v>
      </c>
      <c r="C39" s="13" t="s">
        <v>58</v>
      </c>
      <c r="D39" s="11" t="s">
        <v>19</v>
      </c>
      <c r="E39" s="11">
        <v>9</v>
      </c>
      <c r="F39" s="12" t="s">
        <v>198</v>
      </c>
      <c r="G39" s="11" t="s">
        <v>199</v>
      </c>
      <c r="H39" s="59">
        <v>4</v>
      </c>
      <c r="I39" s="11" t="s">
        <v>61</v>
      </c>
      <c r="J39" s="11" t="s">
        <v>52</v>
      </c>
      <c r="K39" s="11">
        <v>1</v>
      </c>
      <c r="L39" s="30" t="s">
        <v>210</v>
      </c>
      <c r="M39" s="30" t="s">
        <v>211</v>
      </c>
      <c r="N39" s="17" t="s">
        <v>212</v>
      </c>
      <c r="O39" s="17" t="s">
        <v>65</v>
      </c>
      <c r="P39" s="19">
        <v>6</v>
      </c>
      <c r="Q39" s="24">
        <v>150000</v>
      </c>
      <c r="R39" s="64">
        <f t="shared" si="10"/>
        <v>30000</v>
      </c>
      <c r="S39" s="26">
        <f t="shared" si="0"/>
        <v>180000</v>
      </c>
      <c r="T39" s="22">
        <v>1</v>
      </c>
      <c r="U39" s="24">
        <f t="shared" si="13"/>
        <v>180000</v>
      </c>
      <c r="V39" s="27">
        <f t="shared" si="1"/>
        <v>180000</v>
      </c>
      <c r="W39" s="389"/>
    </row>
    <row r="40" spans="1:23" ht="23.25" customHeight="1">
      <c r="A40" s="11">
        <v>27</v>
      </c>
      <c r="B40" s="12" t="s">
        <v>57</v>
      </c>
      <c r="C40" s="13" t="s">
        <v>58</v>
      </c>
      <c r="D40" s="11" t="s">
        <v>19</v>
      </c>
      <c r="E40" s="11">
        <v>9</v>
      </c>
      <c r="F40" s="12" t="s">
        <v>198</v>
      </c>
      <c r="G40" s="11" t="s">
        <v>199</v>
      </c>
      <c r="H40" s="59">
        <v>5</v>
      </c>
      <c r="I40" s="11" t="s">
        <v>61</v>
      </c>
      <c r="J40" s="11" t="s">
        <v>52</v>
      </c>
      <c r="K40" s="11">
        <v>1</v>
      </c>
      <c r="L40" s="30" t="s">
        <v>213</v>
      </c>
      <c r="M40" s="30" t="s">
        <v>214</v>
      </c>
      <c r="N40" s="17" t="s">
        <v>215</v>
      </c>
      <c r="O40" s="17" t="s">
        <v>56</v>
      </c>
      <c r="P40" s="19">
        <v>4</v>
      </c>
      <c r="Q40" s="24">
        <v>400000</v>
      </c>
      <c r="R40" s="64">
        <f t="shared" si="10"/>
        <v>80000</v>
      </c>
      <c r="S40" s="26">
        <f t="shared" si="0"/>
        <v>480000</v>
      </c>
      <c r="T40" s="22">
        <v>1</v>
      </c>
      <c r="U40" s="24">
        <f t="shared" si="13"/>
        <v>480000</v>
      </c>
      <c r="V40" s="27">
        <f t="shared" si="1"/>
        <v>480000</v>
      </c>
      <c r="W40" s="389"/>
    </row>
    <row r="41" spans="1:23" ht="23.25" customHeight="1">
      <c r="A41" s="11">
        <v>28</v>
      </c>
      <c r="B41" s="12" t="s">
        <v>57</v>
      </c>
      <c r="C41" s="13" t="s">
        <v>58</v>
      </c>
      <c r="D41" s="11" t="s">
        <v>19</v>
      </c>
      <c r="E41" s="11">
        <v>9</v>
      </c>
      <c r="F41" s="12" t="s">
        <v>198</v>
      </c>
      <c r="G41" s="11" t="s">
        <v>199</v>
      </c>
      <c r="H41" s="59">
        <v>6</v>
      </c>
      <c r="I41" s="11" t="s">
        <v>61</v>
      </c>
      <c r="J41" s="11" t="s">
        <v>52</v>
      </c>
      <c r="K41" s="11">
        <v>1</v>
      </c>
      <c r="L41" s="78" t="s">
        <v>216</v>
      </c>
      <c r="M41" s="16" t="s">
        <v>217</v>
      </c>
      <c r="N41" s="17" t="s">
        <v>218</v>
      </c>
      <c r="O41" s="18" t="s">
        <v>219</v>
      </c>
      <c r="P41" s="79">
        <v>6</v>
      </c>
      <c r="Q41" s="24">
        <v>100000</v>
      </c>
      <c r="R41" s="64">
        <f t="shared" si="10"/>
        <v>20000</v>
      </c>
      <c r="S41" s="26">
        <f t="shared" si="0"/>
        <v>120000</v>
      </c>
      <c r="T41" s="22">
        <v>1</v>
      </c>
      <c r="U41" s="24">
        <f t="shared" si="13"/>
        <v>120000</v>
      </c>
      <c r="V41" s="27">
        <f t="shared" si="1"/>
        <v>120000</v>
      </c>
      <c r="W41" s="389"/>
    </row>
    <row r="42" spans="1:23" ht="23.25" customHeight="1">
      <c r="A42" s="11">
        <v>13</v>
      </c>
      <c r="B42" s="12" t="s">
        <v>66</v>
      </c>
      <c r="C42" s="13" t="s">
        <v>58</v>
      </c>
      <c r="D42" s="11" t="s">
        <v>19</v>
      </c>
      <c r="E42" s="11">
        <v>9</v>
      </c>
      <c r="F42" s="12" t="s">
        <v>198</v>
      </c>
      <c r="G42" s="11" t="s">
        <v>199</v>
      </c>
      <c r="H42" s="63">
        <v>7</v>
      </c>
      <c r="I42" s="11" t="s">
        <v>61</v>
      </c>
      <c r="J42" s="11" t="s">
        <v>52</v>
      </c>
      <c r="K42" s="11">
        <v>1</v>
      </c>
      <c r="L42" s="29" t="s">
        <v>220</v>
      </c>
      <c r="M42" s="30" t="s">
        <v>221</v>
      </c>
      <c r="N42" s="12" t="s">
        <v>222</v>
      </c>
      <c r="O42" s="12" t="s">
        <v>137</v>
      </c>
      <c r="P42" s="33">
        <v>4</v>
      </c>
      <c r="Q42" s="39">
        <v>167</v>
      </c>
      <c r="R42" s="21">
        <f t="shared" si="10"/>
        <v>33.4</v>
      </c>
      <c r="S42" s="21">
        <f t="shared" si="0"/>
        <v>200.4</v>
      </c>
      <c r="T42" s="22">
        <v>1</v>
      </c>
      <c r="U42" s="23">
        <f>S42*1110</f>
        <v>222444</v>
      </c>
      <c r="V42" s="27">
        <f>U42</f>
        <v>222444</v>
      </c>
      <c r="W42" s="389"/>
    </row>
    <row r="43" spans="1:23" ht="23.25" customHeight="1">
      <c r="A43" s="11">
        <v>14</v>
      </c>
      <c r="B43" s="11" t="s">
        <v>66</v>
      </c>
      <c r="C43" s="13" t="s">
        <v>58</v>
      </c>
      <c r="D43" s="11" t="s">
        <v>19</v>
      </c>
      <c r="E43" s="11">
        <v>10</v>
      </c>
      <c r="F43" s="11" t="s">
        <v>223</v>
      </c>
      <c r="G43" s="11" t="s">
        <v>224</v>
      </c>
      <c r="H43" s="63">
        <v>1</v>
      </c>
      <c r="I43" s="11" t="s">
        <v>22</v>
      </c>
      <c r="J43" s="11" t="s">
        <v>52</v>
      </c>
      <c r="K43" s="11">
        <v>1</v>
      </c>
      <c r="L43" s="30" t="s">
        <v>225</v>
      </c>
      <c r="M43" s="30" t="s">
        <v>226</v>
      </c>
      <c r="N43" s="12" t="s">
        <v>227</v>
      </c>
      <c r="O43" s="12" t="s">
        <v>228</v>
      </c>
      <c r="P43" s="19">
        <v>7</v>
      </c>
      <c r="Q43" s="20">
        <v>85</v>
      </c>
      <c r="R43" s="21">
        <f t="shared" si="10"/>
        <v>17</v>
      </c>
      <c r="S43" s="21">
        <f t="shared" si="0"/>
        <v>102</v>
      </c>
      <c r="T43" s="22">
        <v>1</v>
      </c>
      <c r="U43" s="23">
        <f>S43*1110</f>
        <v>113220</v>
      </c>
      <c r="V43" s="27">
        <f>U43</f>
        <v>113220</v>
      </c>
      <c r="W43" s="390">
        <f>V43+V44+V45+V46</f>
        <v>1013220</v>
      </c>
    </row>
    <row r="44" spans="1:23" ht="23.25" customHeight="1">
      <c r="A44" s="11">
        <v>29</v>
      </c>
      <c r="B44" s="11" t="s">
        <v>57</v>
      </c>
      <c r="C44" s="13" t="s">
        <v>58</v>
      </c>
      <c r="D44" s="11" t="s">
        <v>19</v>
      </c>
      <c r="E44" s="11">
        <v>10</v>
      </c>
      <c r="F44" s="11" t="s">
        <v>223</v>
      </c>
      <c r="G44" s="11" t="s">
        <v>224</v>
      </c>
      <c r="H44" s="63">
        <v>2</v>
      </c>
      <c r="I44" s="11" t="s">
        <v>22</v>
      </c>
      <c r="J44" s="11" t="s">
        <v>52</v>
      </c>
      <c r="K44" s="11">
        <v>1</v>
      </c>
      <c r="L44" s="80" t="s">
        <v>229</v>
      </c>
      <c r="M44" s="37" t="s">
        <v>230</v>
      </c>
      <c r="N44" s="31" t="s">
        <v>231</v>
      </c>
      <c r="O44" s="17" t="s">
        <v>143</v>
      </c>
      <c r="P44" s="33">
        <v>2</v>
      </c>
      <c r="Q44" s="34">
        <v>150000</v>
      </c>
      <c r="R44" s="64">
        <f t="shared" si="10"/>
        <v>30000</v>
      </c>
      <c r="S44" s="26">
        <f t="shared" si="0"/>
        <v>180000</v>
      </c>
      <c r="T44" s="22">
        <v>1</v>
      </c>
      <c r="U44" s="35">
        <f>S44</f>
        <v>180000</v>
      </c>
      <c r="V44" s="27">
        <f t="shared" si="1"/>
        <v>180000</v>
      </c>
      <c r="W44" s="389"/>
    </row>
    <row r="45" spans="1:23" ht="23.25" customHeight="1">
      <c r="A45" s="11">
        <v>30</v>
      </c>
      <c r="B45" s="11" t="s">
        <v>41</v>
      </c>
      <c r="C45" s="13" t="s">
        <v>42</v>
      </c>
      <c r="D45" s="11" t="s">
        <v>19</v>
      </c>
      <c r="E45" s="11">
        <v>10</v>
      </c>
      <c r="F45" s="11" t="s">
        <v>232</v>
      </c>
      <c r="G45" s="11" t="s">
        <v>233</v>
      </c>
      <c r="H45" s="63">
        <v>3</v>
      </c>
      <c r="I45" s="11" t="s">
        <v>22</v>
      </c>
      <c r="J45" s="11" t="s">
        <v>46</v>
      </c>
      <c r="K45" s="11">
        <v>1</v>
      </c>
      <c r="L45" s="80" t="s">
        <v>234</v>
      </c>
      <c r="M45" s="30" t="s">
        <v>235</v>
      </c>
      <c r="N45" s="17" t="s">
        <v>236</v>
      </c>
      <c r="O45" s="31" t="s">
        <v>50</v>
      </c>
      <c r="P45" s="33">
        <v>6</v>
      </c>
      <c r="Q45" s="34">
        <v>500000</v>
      </c>
      <c r="R45" s="64">
        <f t="shared" si="10"/>
        <v>100000</v>
      </c>
      <c r="S45" s="26">
        <f t="shared" si="0"/>
        <v>600000</v>
      </c>
      <c r="T45" s="22">
        <v>1</v>
      </c>
      <c r="U45" s="35">
        <f t="shared" ref="U45:U46" si="14">S45</f>
        <v>600000</v>
      </c>
      <c r="V45" s="27">
        <f t="shared" si="1"/>
        <v>600000</v>
      </c>
      <c r="W45" s="389"/>
    </row>
    <row r="46" spans="1:23" ht="23.25" customHeight="1">
      <c r="A46" s="11">
        <v>31</v>
      </c>
      <c r="B46" s="11" t="s">
        <v>41</v>
      </c>
      <c r="C46" s="13" t="s">
        <v>42</v>
      </c>
      <c r="D46" s="11" t="s">
        <v>19</v>
      </c>
      <c r="E46" s="11">
        <v>10</v>
      </c>
      <c r="F46" s="11" t="s">
        <v>232</v>
      </c>
      <c r="G46" s="11" t="s">
        <v>233</v>
      </c>
      <c r="H46" s="63">
        <v>4</v>
      </c>
      <c r="I46" s="11" t="s">
        <v>22</v>
      </c>
      <c r="J46" s="11" t="s">
        <v>46</v>
      </c>
      <c r="K46" s="11">
        <v>1</v>
      </c>
      <c r="L46" s="80" t="s">
        <v>237</v>
      </c>
      <c r="M46" s="30" t="s">
        <v>238</v>
      </c>
      <c r="N46" s="17" t="s">
        <v>239</v>
      </c>
      <c r="O46" s="31" t="s">
        <v>240</v>
      </c>
      <c r="P46" s="33">
        <v>4</v>
      </c>
      <c r="Q46" s="34">
        <v>100000</v>
      </c>
      <c r="R46" s="64">
        <f t="shared" si="10"/>
        <v>20000</v>
      </c>
      <c r="S46" s="26">
        <f t="shared" si="0"/>
        <v>120000</v>
      </c>
      <c r="T46" s="22">
        <v>1</v>
      </c>
      <c r="U46" s="35">
        <f t="shared" si="14"/>
        <v>120000</v>
      </c>
      <c r="V46" s="27">
        <f t="shared" si="1"/>
        <v>120000</v>
      </c>
      <c r="W46" s="389"/>
    </row>
    <row r="47" spans="1:23" ht="23.25" customHeight="1">
      <c r="A47" s="11">
        <v>15</v>
      </c>
      <c r="B47" s="11" t="s">
        <v>177</v>
      </c>
      <c r="C47" s="13" t="s">
        <v>42</v>
      </c>
      <c r="D47" s="11" t="s">
        <v>19</v>
      </c>
      <c r="E47" s="11">
        <v>11</v>
      </c>
      <c r="F47" s="11" t="s">
        <v>241</v>
      </c>
      <c r="G47" s="11" t="s">
        <v>242</v>
      </c>
      <c r="H47" s="63">
        <v>1</v>
      </c>
      <c r="I47" s="11" t="s">
        <v>22</v>
      </c>
      <c r="J47" s="11" t="s">
        <v>46</v>
      </c>
      <c r="K47" s="11">
        <v>1</v>
      </c>
      <c r="L47" s="29" t="s">
        <v>243</v>
      </c>
      <c r="M47" s="30" t="s">
        <v>244</v>
      </c>
      <c r="N47" s="12" t="s">
        <v>245</v>
      </c>
      <c r="O47" s="12" t="s">
        <v>246</v>
      </c>
      <c r="P47" s="19">
        <v>3</v>
      </c>
      <c r="Q47" s="20">
        <v>490</v>
      </c>
      <c r="R47" s="21">
        <f t="shared" si="10"/>
        <v>98</v>
      </c>
      <c r="S47" s="21">
        <f t="shared" si="0"/>
        <v>588</v>
      </c>
      <c r="T47" s="22">
        <v>1</v>
      </c>
      <c r="U47" s="23">
        <f t="shared" ref="U47:U55" si="15">S47*1110</f>
        <v>652680</v>
      </c>
      <c r="V47" s="27">
        <f t="shared" si="1"/>
        <v>652680</v>
      </c>
      <c r="W47" s="390">
        <f>V47+V48</f>
        <v>924408</v>
      </c>
    </row>
    <row r="48" spans="1:23" ht="23.25" customHeight="1">
      <c r="A48" s="11">
        <v>16</v>
      </c>
      <c r="B48" s="11" t="s">
        <v>177</v>
      </c>
      <c r="C48" s="13" t="s">
        <v>42</v>
      </c>
      <c r="D48" s="11" t="s">
        <v>19</v>
      </c>
      <c r="E48" s="11">
        <v>11</v>
      </c>
      <c r="F48" s="11" t="s">
        <v>241</v>
      </c>
      <c r="G48" s="11" t="s">
        <v>242</v>
      </c>
      <c r="H48" s="63">
        <v>2</v>
      </c>
      <c r="I48" s="11" t="s">
        <v>22</v>
      </c>
      <c r="J48" s="11" t="s">
        <v>46</v>
      </c>
      <c r="K48" s="11">
        <v>1</v>
      </c>
      <c r="L48" s="29" t="s">
        <v>247</v>
      </c>
      <c r="M48" s="30" t="s">
        <v>248</v>
      </c>
      <c r="N48" s="12" t="s">
        <v>249</v>
      </c>
      <c r="O48" s="12" t="s">
        <v>137</v>
      </c>
      <c r="P48" s="19">
        <v>4</v>
      </c>
      <c r="Q48" s="20">
        <v>204</v>
      </c>
      <c r="R48" s="21">
        <f t="shared" si="10"/>
        <v>40.800000000000004</v>
      </c>
      <c r="S48" s="21">
        <f t="shared" si="0"/>
        <v>244.8</v>
      </c>
      <c r="T48" s="22">
        <v>1</v>
      </c>
      <c r="U48" s="23">
        <f t="shared" si="15"/>
        <v>271728</v>
      </c>
      <c r="V48" s="27">
        <f t="shared" si="1"/>
        <v>271728</v>
      </c>
      <c r="W48" s="389"/>
    </row>
    <row r="49" spans="1:23" ht="23.25" customHeight="1">
      <c r="A49" s="11">
        <v>17</v>
      </c>
      <c r="B49" s="11" t="s">
        <v>177</v>
      </c>
      <c r="C49" s="13" t="s">
        <v>42</v>
      </c>
      <c r="D49" s="11" t="s">
        <v>19</v>
      </c>
      <c r="E49" s="11">
        <v>12</v>
      </c>
      <c r="F49" s="12" t="s">
        <v>250</v>
      </c>
      <c r="G49" s="11" t="s">
        <v>251</v>
      </c>
      <c r="H49" s="59">
        <v>1</v>
      </c>
      <c r="I49" s="11" t="s">
        <v>45</v>
      </c>
      <c r="J49" s="11" t="s">
        <v>46</v>
      </c>
      <c r="K49" s="11">
        <v>1</v>
      </c>
      <c r="L49" s="81" t="s">
        <v>252</v>
      </c>
      <c r="M49" s="37"/>
      <c r="N49" s="11" t="s">
        <v>253</v>
      </c>
      <c r="O49" s="12"/>
      <c r="P49" s="19"/>
      <c r="Q49" s="20">
        <v>58</v>
      </c>
      <c r="R49" s="21">
        <f t="shared" si="10"/>
        <v>11.600000000000001</v>
      </c>
      <c r="S49" s="21">
        <f t="shared" si="0"/>
        <v>69.599999999999994</v>
      </c>
      <c r="T49" s="22">
        <v>1</v>
      </c>
      <c r="U49" s="23">
        <f t="shared" si="15"/>
        <v>77256</v>
      </c>
      <c r="V49" s="27">
        <f t="shared" si="1"/>
        <v>77256</v>
      </c>
      <c r="W49" s="390">
        <f>V49+V50+V51+V52+V53+V54+V55</f>
        <v>921744</v>
      </c>
    </row>
    <row r="50" spans="1:23" ht="23.25" customHeight="1">
      <c r="A50" s="11">
        <v>18</v>
      </c>
      <c r="B50" s="11" t="s">
        <v>177</v>
      </c>
      <c r="C50" s="13" t="s">
        <v>42</v>
      </c>
      <c r="D50" s="11" t="s">
        <v>19</v>
      </c>
      <c r="E50" s="11">
        <v>12</v>
      </c>
      <c r="F50" s="12" t="s">
        <v>250</v>
      </c>
      <c r="G50" s="11" t="s">
        <v>251</v>
      </c>
      <c r="H50" s="59">
        <v>2</v>
      </c>
      <c r="I50" s="11" t="s">
        <v>22</v>
      </c>
      <c r="J50" s="11" t="s">
        <v>46</v>
      </c>
      <c r="K50" s="11">
        <v>1</v>
      </c>
      <c r="L50" s="81" t="s">
        <v>254</v>
      </c>
      <c r="M50" s="37" t="s">
        <v>255</v>
      </c>
      <c r="N50" s="11" t="s">
        <v>256</v>
      </c>
      <c r="O50" s="12" t="s">
        <v>137</v>
      </c>
      <c r="P50" s="19">
        <v>4</v>
      </c>
      <c r="Q50" s="20">
        <v>80</v>
      </c>
      <c r="R50" s="21">
        <f t="shared" si="10"/>
        <v>16</v>
      </c>
      <c r="S50" s="21">
        <f t="shared" si="0"/>
        <v>96</v>
      </c>
      <c r="T50" s="22">
        <v>1</v>
      </c>
      <c r="U50" s="23">
        <f t="shared" si="15"/>
        <v>106560</v>
      </c>
      <c r="V50" s="27">
        <f t="shared" si="1"/>
        <v>106560</v>
      </c>
      <c r="W50" s="389"/>
    </row>
    <row r="51" spans="1:23" ht="23.25" customHeight="1">
      <c r="A51" s="11">
        <v>19</v>
      </c>
      <c r="B51" s="11" t="s">
        <v>177</v>
      </c>
      <c r="C51" s="13" t="s">
        <v>42</v>
      </c>
      <c r="D51" s="11" t="s">
        <v>19</v>
      </c>
      <c r="E51" s="11">
        <v>12</v>
      </c>
      <c r="F51" s="12" t="s">
        <v>250</v>
      </c>
      <c r="G51" s="11" t="s">
        <v>251</v>
      </c>
      <c r="H51" s="59">
        <v>3</v>
      </c>
      <c r="I51" s="11" t="s">
        <v>22</v>
      </c>
      <c r="J51" s="11" t="s">
        <v>46</v>
      </c>
      <c r="K51" s="11">
        <v>1</v>
      </c>
      <c r="L51" s="82" t="s">
        <v>257</v>
      </c>
      <c r="M51" s="37" t="s">
        <v>258</v>
      </c>
      <c r="N51" s="11" t="s">
        <v>259</v>
      </c>
      <c r="O51" s="12" t="s">
        <v>94</v>
      </c>
      <c r="P51" s="79">
        <v>6</v>
      </c>
      <c r="Q51" s="20">
        <v>74</v>
      </c>
      <c r="R51" s="21">
        <f t="shared" si="10"/>
        <v>14.8</v>
      </c>
      <c r="S51" s="21">
        <f t="shared" si="0"/>
        <v>88.8</v>
      </c>
      <c r="T51" s="22">
        <v>1</v>
      </c>
      <c r="U51" s="23">
        <f t="shared" si="15"/>
        <v>98568</v>
      </c>
      <c r="V51" s="27">
        <f t="shared" si="1"/>
        <v>98568</v>
      </c>
      <c r="W51" s="389"/>
    </row>
    <row r="52" spans="1:23" ht="23.25" customHeight="1">
      <c r="A52" s="11">
        <v>20</v>
      </c>
      <c r="B52" s="11" t="s">
        <v>177</v>
      </c>
      <c r="C52" s="13" t="s">
        <v>42</v>
      </c>
      <c r="D52" s="11" t="s">
        <v>19</v>
      </c>
      <c r="E52" s="11">
        <v>12</v>
      </c>
      <c r="F52" s="12" t="s">
        <v>250</v>
      </c>
      <c r="G52" s="11" t="s">
        <v>251</v>
      </c>
      <c r="H52" s="59">
        <v>4</v>
      </c>
      <c r="I52" s="11" t="s">
        <v>22</v>
      </c>
      <c r="J52" s="11" t="s">
        <v>46</v>
      </c>
      <c r="K52" s="11">
        <v>1</v>
      </c>
      <c r="L52" s="83" t="s">
        <v>260</v>
      </c>
      <c r="M52" s="37" t="s">
        <v>261</v>
      </c>
      <c r="N52" s="11"/>
      <c r="O52" s="12" t="s">
        <v>203</v>
      </c>
      <c r="P52" s="33">
        <v>1</v>
      </c>
      <c r="Q52" s="20">
        <v>53</v>
      </c>
      <c r="R52" s="21">
        <f t="shared" si="10"/>
        <v>10.600000000000001</v>
      </c>
      <c r="S52" s="21">
        <f t="shared" si="0"/>
        <v>63.6</v>
      </c>
      <c r="T52" s="22">
        <v>1</v>
      </c>
      <c r="U52" s="23">
        <f t="shared" si="15"/>
        <v>70596</v>
      </c>
      <c r="V52" s="27">
        <f t="shared" si="1"/>
        <v>70596</v>
      </c>
      <c r="W52" s="389"/>
    </row>
    <row r="53" spans="1:23" ht="23.25" customHeight="1">
      <c r="A53" s="11">
        <v>21</v>
      </c>
      <c r="B53" s="11" t="s">
        <v>177</v>
      </c>
      <c r="C53" s="13" t="s">
        <v>42</v>
      </c>
      <c r="D53" s="11" t="s">
        <v>19</v>
      </c>
      <c r="E53" s="11">
        <v>12</v>
      </c>
      <c r="F53" s="12" t="s">
        <v>250</v>
      </c>
      <c r="G53" s="11" t="s">
        <v>251</v>
      </c>
      <c r="H53" s="59">
        <v>5</v>
      </c>
      <c r="I53" s="11" t="s">
        <v>22</v>
      </c>
      <c r="J53" s="11" t="s">
        <v>46</v>
      </c>
      <c r="K53" s="11">
        <v>1</v>
      </c>
      <c r="L53" s="84" t="s">
        <v>262</v>
      </c>
      <c r="M53" s="37" t="s">
        <v>263</v>
      </c>
      <c r="N53" s="11" t="s">
        <v>264</v>
      </c>
      <c r="O53" s="12" t="s">
        <v>133</v>
      </c>
      <c r="P53" s="33">
        <v>12</v>
      </c>
      <c r="Q53" s="20">
        <v>262</v>
      </c>
      <c r="R53" s="21">
        <f t="shared" si="10"/>
        <v>52.400000000000006</v>
      </c>
      <c r="S53" s="21">
        <f t="shared" si="0"/>
        <v>314.39999999999998</v>
      </c>
      <c r="T53" s="22">
        <v>1</v>
      </c>
      <c r="U53" s="23">
        <f t="shared" si="15"/>
        <v>348984</v>
      </c>
      <c r="V53" s="27">
        <f t="shared" si="1"/>
        <v>348984</v>
      </c>
      <c r="W53" s="389"/>
    </row>
    <row r="54" spans="1:23" ht="23.25" customHeight="1">
      <c r="A54" s="11">
        <v>22</v>
      </c>
      <c r="B54" s="11" t="s">
        <v>177</v>
      </c>
      <c r="C54" s="13" t="s">
        <v>42</v>
      </c>
      <c r="D54" s="11" t="s">
        <v>19</v>
      </c>
      <c r="E54" s="11">
        <v>12</v>
      </c>
      <c r="F54" s="12" t="s">
        <v>250</v>
      </c>
      <c r="G54" s="11" t="s">
        <v>251</v>
      </c>
      <c r="H54" s="59">
        <v>6</v>
      </c>
      <c r="I54" s="11" t="s">
        <v>22</v>
      </c>
      <c r="J54" s="11" t="s">
        <v>46</v>
      </c>
      <c r="K54" s="11">
        <v>1</v>
      </c>
      <c r="L54" s="81" t="s">
        <v>265</v>
      </c>
      <c r="M54" s="37" t="s">
        <v>266</v>
      </c>
      <c r="N54" s="11" t="s">
        <v>267</v>
      </c>
      <c r="O54" s="12" t="s">
        <v>94</v>
      </c>
      <c r="P54" s="19">
        <v>6</v>
      </c>
      <c r="Q54" s="20">
        <v>119</v>
      </c>
      <c r="R54" s="21">
        <f t="shared" si="10"/>
        <v>23.8</v>
      </c>
      <c r="S54" s="21">
        <f t="shared" si="0"/>
        <v>142.80000000000001</v>
      </c>
      <c r="T54" s="22">
        <v>1</v>
      </c>
      <c r="U54" s="23">
        <f t="shared" si="15"/>
        <v>158508</v>
      </c>
      <c r="V54" s="27">
        <f t="shared" si="1"/>
        <v>158508</v>
      </c>
      <c r="W54" s="389"/>
    </row>
    <row r="55" spans="1:23" ht="23.25" customHeight="1">
      <c r="A55" s="11">
        <v>23</v>
      </c>
      <c r="B55" s="11" t="s">
        <v>177</v>
      </c>
      <c r="C55" s="13" t="s">
        <v>42</v>
      </c>
      <c r="D55" s="11" t="s">
        <v>19</v>
      </c>
      <c r="E55" s="11">
        <v>12</v>
      </c>
      <c r="F55" s="12" t="s">
        <v>250</v>
      </c>
      <c r="G55" s="11" t="s">
        <v>251</v>
      </c>
      <c r="H55" s="59">
        <v>7</v>
      </c>
      <c r="I55" s="11" t="s">
        <v>22</v>
      </c>
      <c r="J55" s="11" t="s">
        <v>46</v>
      </c>
      <c r="K55" s="11">
        <v>1</v>
      </c>
      <c r="L55" s="85" t="s">
        <v>268</v>
      </c>
      <c r="M55" s="37" t="s">
        <v>269</v>
      </c>
      <c r="N55" s="11" t="s">
        <v>270</v>
      </c>
      <c r="O55" s="12" t="s">
        <v>137</v>
      </c>
      <c r="P55" s="19">
        <v>4</v>
      </c>
      <c r="Q55" s="39">
        <v>46</v>
      </c>
      <c r="R55" s="21">
        <f t="shared" si="10"/>
        <v>9.2000000000000011</v>
      </c>
      <c r="S55" s="21">
        <f t="shared" si="0"/>
        <v>55.2</v>
      </c>
      <c r="T55" s="22">
        <v>1</v>
      </c>
      <c r="U55" s="23">
        <f t="shared" si="15"/>
        <v>61272</v>
      </c>
      <c r="V55" s="27">
        <f t="shared" si="1"/>
        <v>61272</v>
      </c>
      <c r="W55" s="389"/>
    </row>
    <row r="56" spans="1:23" ht="23.25" customHeight="1">
      <c r="A56" s="11">
        <v>32</v>
      </c>
      <c r="B56" s="11" t="s">
        <v>41</v>
      </c>
      <c r="C56" s="13" t="s">
        <v>42</v>
      </c>
      <c r="D56" s="11" t="s">
        <v>19</v>
      </c>
      <c r="E56" s="11">
        <v>13</v>
      </c>
      <c r="F56" s="11" t="s">
        <v>271</v>
      </c>
      <c r="G56" s="11" t="s">
        <v>272</v>
      </c>
      <c r="H56" s="63">
        <v>1</v>
      </c>
      <c r="I56" s="11" t="s">
        <v>45</v>
      </c>
      <c r="J56" s="11" t="s">
        <v>46</v>
      </c>
      <c r="K56" s="11">
        <v>1</v>
      </c>
      <c r="L56" s="85" t="s">
        <v>273</v>
      </c>
      <c r="M56" s="37" t="s">
        <v>274</v>
      </c>
      <c r="N56" s="11" t="s">
        <v>275</v>
      </c>
      <c r="O56" s="12" t="s">
        <v>50</v>
      </c>
      <c r="P56" s="19">
        <v>6</v>
      </c>
      <c r="Q56" s="34">
        <v>60000</v>
      </c>
      <c r="R56" s="35">
        <f t="shared" si="10"/>
        <v>12000</v>
      </c>
      <c r="S56" s="35">
        <f t="shared" si="0"/>
        <v>72000</v>
      </c>
      <c r="T56" s="22">
        <v>1</v>
      </c>
      <c r="U56" s="35">
        <f t="shared" ref="U56" si="16">S56</f>
        <v>72000</v>
      </c>
      <c r="V56" s="24">
        <f t="shared" si="1"/>
        <v>72000</v>
      </c>
      <c r="W56" s="390">
        <f>V56+V57+V58</f>
        <v>936468</v>
      </c>
    </row>
    <row r="57" spans="1:23" ht="23.25" customHeight="1">
      <c r="A57" s="11">
        <v>24</v>
      </c>
      <c r="B57" s="11" t="s">
        <v>177</v>
      </c>
      <c r="C57" s="13" t="s">
        <v>42</v>
      </c>
      <c r="D57" s="11" t="s">
        <v>19</v>
      </c>
      <c r="E57" s="11">
        <v>13</v>
      </c>
      <c r="F57" s="11" t="s">
        <v>271</v>
      </c>
      <c r="G57" s="11" t="s">
        <v>272</v>
      </c>
      <c r="H57" s="63">
        <v>2</v>
      </c>
      <c r="I57" s="11" t="s">
        <v>22</v>
      </c>
      <c r="J57" s="11" t="s">
        <v>46</v>
      </c>
      <c r="K57" s="11">
        <v>1</v>
      </c>
      <c r="L57" s="29" t="s">
        <v>276</v>
      </c>
      <c r="M57" s="30" t="s">
        <v>277</v>
      </c>
      <c r="N57" s="12" t="s">
        <v>278</v>
      </c>
      <c r="O57" s="12" t="s">
        <v>94</v>
      </c>
      <c r="P57" s="33">
        <v>6</v>
      </c>
      <c r="Q57" s="20">
        <v>513</v>
      </c>
      <c r="R57" s="21">
        <f t="shared" si="10"/>
        <v>102.60000000000001</v>
      </c>
      <c r="S57" s="21">
        <f t="shared" si="0"/>
        <v>615.6</v>
      </c>
      <c r="T57" s="22">
        <v>1</v>
      </c>
      <c r="U57" s="23">
        <f>S57*1110</f>
        <v>683316</v>
      </c>
      <c r="V57" s="27">
        <f>U57</f>
        <v>683316</v>
      </c>
      <c r="W57" s="389"/>
    </row>
    <row r="58" spans="1:23" ht="23.25" customHeight="1">
      <c r="A58" s="11">
        <v>25</v>
      </c>
      <c r="B58" s="11" t="s">
        <v>177</v>
      </c>
      <c r="C58" s="13" t="s">
        <v>42</v>
      </c>
      <c r="D58" s="11" t="s">
        <v>19</v>
      </c>
      <c r="E58" s="11">
        <v>13</v>
      </c>
      <c r="F58" s="11" t="s">
        <v>271</v>
      </c>
      <c r="G58" s="11" t="s">
        <v>272</v>
      </c>
      <c r="H58" s="63">
        <v>3</v>
      </c>
      <c r="I58" s="11" t="s">
        <v>22</v>
      </c>
      <c r="J58" s="11" t="s">
        <v>46</v>
      </c>
      <c r="K58" s="11">
        <v>1</v>
      </c>
      <c r="L58" s="29" t="s">
        <v>279</v>
      </c>
      <c r="M58" s="30" t="s">
        <v>277</v>
      </c>
      <c r="N58" s="12" t="s">
        <v>280</v>
      </c>
      <c r="O58" s="12" t="s">
        <v>203</v>
      </c>
      <c r="P58" s="33">
        <v>1</v>
      </c>
      <c r="Q58" s="20">
        <v>136</v>
      </c>
      <c r="R58" s="21">
        <f t="shared" si="10"/>
        <v>27.200000000000003</v>
      </c>
      <c r="S58" s="21">
        <f t="shared" si="0"/>
        <v>163.19999999999999</v>
      </c>
      <c r="T58" s="22">
        <v>1</v>
      </c>
      <c r="U58" s="23">
        <f>S58*1110</f>
        <v>181152</v>
      </c>
      <c r="V58" s="27">
        <f>U58</f>
        <v>181152</v>
      </c>
      <c r="W58" s="389"/>
    </row>
    <row r="59" spans="1:23" ht="23.25" customHeight="1">
      <c r="A59" s="11">
        <v>26</v>
      </c>
      <c r="B59" s="11" t="s">
        <v>281</v>
      </c>
      <c r="C59" s="13" t="s">
        <v>42</v>
      </c>
      <c r="D59" s="11" t="s">
        <v>19</v>
      </c>
      <c r="E59" s="11">
        <v>14</v>
      </c>
      <c r="F59" s="11" t="s">
        <v>282</v>
      </c>
      <c r="G59" s="11" t="s">
        <v>283</v>
      </c>
      <c r="H59" s="63">
        <v>1</v>
      </c>
      <c r="I59" s="11" t="s">
        <v>45</v>
      </c>
      <c r="J59" s="11" t="s">
        <v>46</v>
      </c>
      <c r="K59" s="11">
        <v>1</v>
      </c>
      <c r="L59" s="29" t="s">
        <v>284</v>
      </c>
      <c r="M59" s="30" t="s">
        <v>285</v>
      </c>
      <c r="N59" s="12" t="s">
        <v>286</v>
      </c>
      <c r="O59" s="12" t="s">
        <v>240</v>
      </c>
      <c r="P59" s="33">
        <v>4</v>
      </c>
      <c r="Q59" s="20">
        <v>757</v>
      </c>
      <c r="R59" s="21">
        <f t="shared" si="10"/>
        <v>151.4</v>
      </c>
      <c r="S59" s="21">
        <f t="shared" si="0"/>
        <v>908.4</v>
      </c>
      <c r="T59" s="22">
        <v>1</v>
      </c>
      <c r="U59" s="23">
        <f>S59*1110</f>
        <v>1008324</v>
      </c>
      <c r="V59" s="27">
        <f>U59</f>
        <v>1008324</v>
      </c>
      <c r="W59" s="390">
        <f>V59+V60+V61+V62+V63+V64+V65</f>
        <v>1668324</v>
      </c>
    </row>
    <row r="60" spans="1:23" ht="23.25" customHeight="1">
      <c r="A60" s="11">
        <v>33</v>
      </c>
      <c r="B60" s="11" t="s">
        <v>190</v>
      </c>
      <c r="C60" s="13" t="s">
        <v>42</v>
      </c>
      <c r="D60" s="11" t="s">
        <v>19</v>
      </c>
      <c r="E60" s="11">
        <v>14</v>
      </c>
      <c r="F60" s="11" t="s">
        <v>282</v>
      </c>
      <c r="G60" s="11" t="s">
        <v>283</v>
      </c>
      <c r="H60" s="63">
        <v>2</v>
      </c>
      <c r="I60" s="11" t="s">
        <v>51</v>
      </c>
      <c r="J60" s="11" t="s">
        <v>46</v>
      </c>
      <c r="K60" s="11">
        <v>1</v>
      </c>
      <c r="L60" s="37" t="s">
        <v>287</v>
      </c>
      <c r="M60" s="30" t="s">
        <v>288</v>
      </c>
      <c r="N60" s="17" t="s">
        <v>289</v>
      </c>
      <c r="O60" s="17" t="s">
        <v>50</v>
      </c>
      <c r="P60" s="19">
        <v>6</v>
      </c>
      <c r="Q60" s="34">
        <v>200000</v>
      </c>
      <c r="R60" s="64">
        <f t="shared" si="10"/>
        <v>40000</v>
      </c>
      <c r="S60" s="26">
        <f t="shared" si="0"/>
        <v>240000</v>
      </c>
      <c r="T60" s="22">
        <v>1</v>
      </c>
      <c r="U60" s="35">
        <f t="shared" ref="U60:U65" si="17">S60</f>
        <v>240000</v>
      </c>
      <c r="V60" s="27">
        <f t="shared" si="1"/>
        <v>240000</v>
      </c>
      <c r="W60" s="389"/>
    </row>
    <row r="61" spans="1:23" ht="23.25" customHeight="1">
      <c r="A61" s="46">
        <v>34</v>
      </c>
      <c r="B61" s="46" t="s">
        <v>41</v>
      </c>
      <c r="C61" s="47" t="s">
        <v>42</v>
      </c>
      <c r="D61" s="46" t="s">
        <v>19</v>
      </c>
      <c r="E61" s="46">
        <v>14</v>
      </c>
      <c r="F61" s="46" t="s">
        <v>282</v>
      </c>
      <c r="G61" s="11" t="s">
        <v>283</v>
      </c>
      <c r="H61" s="46">
        <v>3</v>
      </c>
      <c r="I61" s="46" t="s">
        <v>22</v>
      </c>
      <c r="J61" s="46" t="s">
        <v>46</v>
      </c>
      <c r="K61" s="46">
        <v>1</v>
      </c>
      <c r="L61" s="86" t="s">
        <v>290</v>
      </c>
      <c r="M61" s="86" t="s">
        <v>291</v>
      </c>
      <c r="N61" s="75" t="s">
        <v>292</v>
      </c>
      <c r="O61" s="75" t="s">
        <v>207</v>
      </c>
      <c r="P61" s="52">
        <v>12</v>
      </c>
      <c r="Q61" s="87">
        <v>100000</v>
      </c>
      <c r="R61" s="77">
        <f t="shared" si="10"/>
        <v>20000</v>
      </c>
      <c r="S61" s="55">
        <f t="shared" si="0"/>
        <v>120000</v>
      </c>
      <c r="T61" s="56">
        <v>1</v>
      </c>
      <c r="U61" s="53">
        <f t="shared" si="17"/>
        <v>120000</v>
      </c>
      <c r="V61" s="58">
        <f t="shared" si="1"/>
        <v>120000</v>
      </c>
      <c r="W61" s="389"/>
    </row>
    <row r="62" spans="1:23" ht="23.25" customHeight="1">
      <c r="A62" s="46">
        <v>35</v>
      </c>
      <c r="B62" s="46" t="s">
        <v>41</v>
      </c>
      <c r="C62" s="47" t="s">
        <v>42</v>
      </c>
      <c r="D62" s="46" t="s">
        <v>19</v>
      </c>
      <c r="E62" s="46">
        <v>14</v>
      </c>
      <c r="F62" s="46" t="s">
        <v>282</v>
      </c>
      <c r="G62" s="11" t="s">
        <v>283</v>
      </c>
      <c r="H62" s="46">
        <v>5</v>
      </c>
      <c r="I62" s="46" t="s">
        <v>22</v>
      </c>
      <c r="J62" s="46" t="s">
        <v>46</v>
      </c>
      <c r="K62" s="46">
        <v>1</v>
      </c>
      <c r="L62" s="86" t="s">
        <v>293</v>
      </c>
      <c r="M62" s="86" t="s">
        <v>291</v>
      </c>
      <c r="N62" s="75" t="s">
        <v>294</v>
      </c>
      <c r="O62" s="75" t="s">
        <v>109</v>
      </c>
      <c r="P62" s="52">
        <v>4</v>
      </c>
      <c r="Q62" s="87">
        <v>100000</v>
      </c>
      <c r="R62" s="77">
        <f t="shared" si="10"/>
        <v>20000</v>
      </c>
      <c r="S62" s="55">
        <f t="shared" si="0"/>
        <v>120000</v>
      </c>
      <c r="T62" s="56">
        <v>1</v>
      </c>
      <c r="U62" s="53">
        <f t="shared" si="17"/>
        <v>120000</v>
      </c>
      <c r="V62" s="58">
        <f t="shared" si="1"/>
        <v>120000</v>
      </c>
      <c r="W62" s="389"/>
    </row>
    <row r="63" spans="1:23" ht="23.25" customHeight="1">
      <c r="A63" s="46">
        <v>36</v>
      </c>
      <c r="B63" s="46" t="s">
        <v>41</v>
      </c>
      <c r="C63" s="47" t="s">
        <v>42</v>
      </c>
      <c r="D63" s="46" t="s">
        <v>19</v>
      </c>
      <c r="E63" s="46">
        <v>14</v>
      </c>
      <c r="F63" s="46" t="s">
        <v>282</v>
      </c>
      <c r="G63" s="11" t="s">
        <v>283</v>
      </c>
      <c r="H63" s="46">
        <v>6</v>
      </c>
      <c r="I63" s="46" t="s">
        <v>22</v>
      </c>
      <c r="J63" s="46" t="s">
        <v>46</v>
      </c>
      <c r="K63" s="46">
        <v>1</v>
      </c>
      <c r="L63" s="86" t="s">
        <v>295</v>
      </c>
      <c r="M63" s="86" t="s">
        <v>291</v>
      </c>
      <c r="N63" s="75" t="s">
        <v>296</v>
      </c>
      <c r="O63" s="75" t="s">
        <v>109</v>
      </c>
      <c r="P63" s="52">
        <v>4</v>
      </c>
      <c r="Q63" s="87">
        <v>100000</v>
      </c>
      <c r="R63" s="77">
        <f t="shared" si="10"/>
        <v>20000</v>
      </c>
      <c r="S63" s="55">
        <f t="shared" si="0"/>
        <v>120000</v>
      </c>
      <c r="T63" s="56">
        <v>1</v>
      </c>
      <c r="U63" s="53">
        <f t="shared" si="17"/>
        <v>120000</v>
      </c>
      <c r="V63" s="58">
        <f t="shared" si="1"/>
        <v>120000</v>
      </c>
      <c r="W63" s="389"/>
    </row>
    <row r="64" spans="1:23" ht="23.25" customHeight="1">
      <c r="A64" s="88">
        <v>37</v>
      </c>
      <c r="B64" s="88" t="s">
        <v>41</v>
      </c>
      <c r="C64" s="89" t="s">
        <v>42</v>
      </c>
      <c r="D64" s="88" t="s">
        <v>19</v>
      </c>
      <c r="E64" s="88">
        <v>14</v>
      </c>
      <c r="F64" s="88" t="s">
        <v>282</v>
      </c>
      <c r="G64" s="11" t="s">
        <v>283</v>
      </c>
      <c r="H64" s="88">
        <v>4</v>
      </c>
      <c r="I64" s="88" t="s">
        <v>22</v>
      </c>
      <c r="J64" s="88" t="s">
        <v>46</v>
      </c>
      <c r="K64" s="88">
        <v>1</v>
      </c>
      <c r="L64" s="90" t="s">
        <v>297</v>
      </c>
      <c r="M64" s="90" t="s">
        <v>298</v>
      </c>
      <c r="N64" s="91"/>
      <c r="O64" s="91" t="s">
        <v>299</v>
      </c>
      <c r="P64" s="92">
        <v>8</v>
      </c>
      <c r="Q64" s="93">
        <v>25000</v>
      </c>
      <c r="R64" s="94">
        <f t="shared" si="10"/>
        <v>5000</v>
      </c>
      <c r="S64" s="95">
        <f t="shared" si="0"/>
        <v>30000</v>
      </c>
      <c r="T64" s="96">
        <v>1</v>
      </c>
      <c r="U64" s="97">
        <f t="shared" si="17"/>
        <v>30000</v>
      </c>
      <c r="V64" s="98">
        <f t="shared" si="1"/>
        <v>30000</v>
      </c>
      <c r="W64" s="389"/>
    </row>
    <row r="65" spans="1:23" ht="23.25" customHeight="1">
      <c r="A65" s="88">
        <v>38</v>
      </c>
      <c r="B65" s="88" t="s">
        <v>41</v>
      </c>
      <c r="C65" s="89" t="s">
        <v>42</v>
      </c>
      <c r="D65" s="88" t="s">
        <v>19</v>
      </c>
      <c r="E65" s="88">
        <v>14</v>
      </c>
      <c r="F65" s="88" t="s">
        <v>282</v>
      </c>
      <c r="G65" s="11" t="s">
        <v>283</v>
      </c>
      <c r="H65" s="88">
        <v>4</v>
      </c>
      <c r="I65" s="88" t="s">
        <v>22</v>
      </c>
      <c r="J65" s="88" t="s">
        <v>46</v>
      </c>
      <c r="K65" s="88">
        <v>1</v>
      </c>
      <c r="L65" s="90" t="s">
        <v>300</v>
      </c>
      <c r="M65" s="90" t="s">
        <v>298</v>
      </c>
      <c r="N65" s="91"/>
      <c r="O65" s="91" t="s">
        <v>143</v>
      </c>
      <c r="P65" s="92">
        <v>2</v>
      </c>
      <c r="Q65" s="93">
        <v>25000</v>
      </c>
      <c r="R65" s="94">
        <f t="shared" si="10"/>
        <v>5000</v>
      </c>
      <c r="S65" s="95">
        <f t="shared" si="0"/>
        <v>30000</v>
      </c>
      <c r="T65" s="96">
        <v>1</v>
      </c>
      <c r="U65" s="97">
        <f t="shared" si="17"/>
        <v>30000</v>
      </c>
      <c r="V65" s="98">
        <f t="shared" si="1"/>
        <v>30000</v>
      </c>
      <c r="W65" s="389"/>
    </row>
    <row r="66" spans="1:23" ht="23.25" hidden="1" customHeight="1">
      <c r="A66" s="99">
        <v>39</v>
      </c>
      <c r="B66" s="99" t="s">
        <v>190</v>
      </c>
      <c r="C66" s="100" t="s">
        <v>42</v>
      </c>
      <c r="D66" s="99" t="s">
        <v>19</v>
      </c>
      <c r="E66" s="99">
        <v>15</v>
      </c>
      <c r="F66" s="99" t="s">
        <v>301</v>
      </c>
      <c r="G66" s="11" t="s">
        <v>302</v>
      </c>
      <c r="H66" s="99">
        <v>2</v>
      </c>
      <c r="I66" s="99" t="s">
        <v>22</v>
      </c>
      <c r="J66" s="99" t="s">
        <v>46</v>
      </c>
      <c r="K66" s="99" t="s">
        <v>303</v>
      </c>
      <c r="L66" s="101" t="s">
        <v>304</v>
      </c>
      <c r="M66" s="101" t="s">
        <v>305</v>
      </c>
      <c r="N66" s="102" t="s">
        <v>306</v>
      </c>
      <c r="O66" s="102"/>
      <c r="P66" s="103"/>
      <c r="Q66" s="104"/>
      <c r="R66" s="105"/>
      <c r="S66" s="106"/>
      <c r="T66" s="107"/>
      <c r="U66" s="108"/>
      <c r="V66" s="109"/>
      <c r="W66" s="390">
        <f>V67+V68+V69+V70</f>
        <v>756000</v>
      </c>
    </row>
    <row r="67" spans="1:23" ht="23.25" customHeight="1">
      <c r="A67" s="11">
        <v>40</v>
      </c>
      <c r="B67" s="11" t="s">
        <v>190</v>
      </c>
      <c r="C67" s="13" t="s">
        <v>42</v>
      </c>
      <c r="D67" s="11" t="s">
        <v>19</v>
      </c>
      <c r="E67" s="11">
        <v>15</v>
      </c>
      <c r="F67" s="11" t="s">
        <v>301</v>
      </c>
      <c r="G67" s="11" t="s">
        <v>302</v>
      </c>
      <c r="H67" s="63">
        <v>2</v>
      </c>
      <c r="I67" s="11" t="s">
        <v>22</v>
      </c>
      <c r="J67" s="11" t="s">
        <v>46</v>
      </c>
      <c r="K67" s="11">
        <v>1</v>
      </c>
      <c r="L67" s="110" t="s">
        <v>307</v>
      </c>
      <c r="M67" s="111" t="s">
        <v>308</v>
      </c>
      <c r="N67" s="112" t="s">
        <v>309</v>
      </c>
      <c r="O67" s="112" t="s">
        <v>109</v>
      </c>
      <c r="P67" s="113">
        <v>4</v>
      </c>
      <c r="Q67" s="114">
        <v>500000</v>
      </c>
      <c r="R67" s="115">
        <f t="shared" si="10"/>
        <v>100000</v>
      </c>
      <c r="S67" s="26">
        <f t="shared" si="0"/>
        <v>600000</v>
      </c>
      <c r="T67" s="22">
        <v>1</v>
      </c>
      <c r="U67" s="35">
        <f t="shared" ref="U67:U74" si="18">S67</f>
        <v>600000</v>
      </c>
      <c r="V67" s="27">
        <f t="shared" ref="V67:V106" si="19">U67</f>
        <v>600000</v>
      </c>
      <c r="W67" s="389"/>
    </row>
    <row r="68" spans="1:23" ht="23.25" customHeight="1">
      <c r="A68" s="11">
        <v>41</v>
      </c>
      <c r="B68" s="11" t="s">
        <v>190</v>
      </c>
      <c r="C68" s="13" t="s">
        <v>42</v>
      </c>
      <c r="D68" s="11" t="s">
        <v>19</v>
      </c>
      <c r="E68" s="11">
        <v>15</v>
      </c>
      <c r="F68" s="11" t="s">
        <v>301</v>
      </c>
      <c r="G68" s="11" t="s">
        <v>302</v>
      </c>
      <c r="H68" s="63">
        <v>3</v>
      </c>
      <c r="I68" s="11" t="s">
        <v>45</v>
      </c>
      <c r="J68" s="11" t="s">
        <v>46</v>
      </c>
      <c r="K68" s="11">
        <v>1</v>
      </c>
      <c r="L68" s="110" t="s">
        <v>310</v>
      </c>
      <c r="M68" s="111" t="s">
        <v>311</v>
      </c>
      <c r="N68" s="112" t="s">
        <v>312</v>
      </c>
      <c r="O68" s="112" t="s">
        <v>240</v>
      </c>
      <c r="P68" s="113">
        <v>4</v>
      </c>
      <c r="Q68" s="114">
        <v>30000</v>
      </c>
      <c r="R68" s="115">
        <f t="shared" si="10"/>
        <v>6000</v>
      </c>
      <c r="S68" s="26">
        <f t="shared" ref="S68:S78" si="20">Q68+R68</f>
        <v>36000</v>
      </c>
      <c r="T68" s="22">
        <v>1</v>
      </c>
      <c r="U68" s="35">
        <f t="shared" si="18"/>
        <v>36000</v>
      </c>
      <c r="V68" s="27">
        <f t="shared" si="19"/>
        <v>36000</v>
      </c>
      <c r="W68" s="389"/>
    </row>
    <row r="69" spans="1:23" ht="23.25" customHeight="1">
      <c r="A69" s="46">
        <v>42</v>
      </c>
      <c r="B69" s="46" t="s">
        <v>190</v>
      </c>
      <c r="C69" s="47" t="s">
        <v>42</v>
      </c>
      <c r="D69" s="46" t="s">
        <v>19</v>
      </c>
      <c r="E69" s="46">
        <v>15</v>
      </c>
      <c r="F69" s="46" t="s">
        <v>301</v>
      </c>
      <c r="G69" s="11" t="s">
        <v>302</v>
      </c>
      <c r="H69" s="46">
        <v>4</v>
      </c>
      <c r="I69" s="46" t="s">
        <v>22</v>
      </c>
      <c r="J69" s="46" t="s">
        <v>46</v>
      </c>
      <c r="K69" s="46">
        <v>1</v>
      </c>
      <c r="L69" s="116" t="s">
        <v>313</v>
      </c>
      <c r="M69" s="117" t="s">
        <v>314</v>
      </c>
      <c r="N69" s="118" t="s">
        <v>315</v>
      </c>
      <c r="O69" s="118" t="s">
        <v>316</v>
      </c>
      <c r="P69" s="119">
        <v>5</v>
      </c>
      <c r="Q69" s="120">
        <v>50000</v>
      </c>
      <c r="R69" s="121">
        <f t="shared" si="10"/>
        <v>10000</v>
      </c>
      <c r="S69" s="55">
        <f t="shared" si="20"/>
        <v>60000</v>
      </c>
      <c r="T69" s="56">
        <v>1</v>
      </c>
      <c r="U69" s="122">
        <f t="shared" si="18"/>
        <v>60000</v>
      </c>
      <c r="V69" s="58">
        <f t="shared" si="19"/>
        <v>60000</v>
      </c>
      <c r="W69" s="389"/>
    </row>
    <row r="70" spans="1:23" ht="23.25" customHeight="1">
      <c r="A70" s="46">
        <v>43</v>
      </c>
      <c r="B70" s="46" t="s">
        <v>190</v>
      </c>
      <c r="C70" s="47" t="s">
        <v>42</v>
      </c>
      <c r="D70" s="46" t="s">
        <v>19</v>
      </c>
      <c r="E70" s="46">
        <v>15</v>
      </c>
      <c r="F70" s="46" t="s">
        <v>301</v>
      </c>
      <c r="G70" s="11" t="s">
        <v>302</v>
      </c>
      <c r="H70" s="46">
        <v>4</v>
      </c>
      <c r="I70" s="46" t="s">
        <v>22</v>
      </c>
      <c r="J70" s="46" t="s">
        <v>46</v>
      </c>
      <c r="K70" s="46">
        <v>1</v>
      </c>
      <c r="L70" s="116" t="s">
        <v>317</v>
      </c>
      <c r="M70" s="117" t="s">
        <v>314</v>
      </c>
      <c r="N70" s="118"/>
      <c r="O70" s="118" t="s">
        <v>246</v>
      </c>
      <c r="P70" s="119">
        <v>3</v>
      </c>
      <c r="Q70" s="120">
        <v>50000</v>
      </c>
      <c r="R70" s="121">
        <f t="shared" si="10"/>
        <v>10000</v>
      </c>
      <c r="S70" s="55">
        <f t="shared" si="20"/>
        <v>60000</v>
      </c>
      <c r="T70" s="56">
        <v>1</v>
      </c>
      <c r="U70" s="122">
        <f t="shared" si="18"/>
        <v>60000</v>
      </c>
      <c r="V70" s="58">
        <f t="shared" si="19"/>
        <v>60000</v>
      </c>
      <c r="W70" s="389"/>
    </row>
    <row r="71" spans="1:23" ht="23.25" customHeight="1">
      <c r="A71" s="88">
        <v>44</v>
      </c>
      <c r="B71" s="88" t="s">
        <v>190</v>
      </c>
      <c r="C71" s="89" t="s">
        <v>42</v>
      </c>
      <c r="D71" s="88" t="s">
        <v>19</v>
      </c>
      <c r="E71" s="88">
        <v>16</v>
      </c>
      <c r="F71" s="123" t="s">
        <v>318</v>
      </c>
      <c r="G71" s="11" t="s">
        <v>319</v>
      </c>
      <c r="H71" s="123">
        <v>1</v>
      </c>
      <c r="I71" s="88" t="s">
        <v>22</v>
      </c>
      <c r="J71" s="88" t="s">
        <v>46</v>
      </c>
      <c r="K71" s="88">
        <v>1</v>
      </c>
      <c r="L71" s="124" t="s">
        <v>320</v>
      </c>
      <c r="M71" s="124" t="s">
        <v>321</v>
      </c>
      <c r="N71" s="125" t="s">
        <v>322</v>
      </c>
      <c r="O71" s="126" t="s">
        <v>207</v>
      </c>
      <c r="P71" s="127">
        <v>12</v>
      </c>
      <c r="Q71" s="533">
        <v>200000</v>
      </c>
      <c r="R71" s="534">
        <f t="shared" si="10"/>
        <v>40000</v>
      </c>
      <c r="S71" s="95">
        <v>80000</v>
      </c>
      <c r="T71" s="96">
        <v>1</v>
      </c>
      <c r="U71" s="128">
        <f t="shared" si="18"/>
        <v>80000</v>
      </c>
      <c r="V71" s="98">
        <f t="shared" si="19"/>
        <v>80000</v>
      </c>
      <c r="W71" s="390">
        <f>V71+V72+V73+V74</f>
        <v>600000</v>
      </c>
    </row>
    <row r="72" spans="1:23" ht="23.25" customHeight="1">
      <c r="A72" s="88">
        <v>45</v>
      </c>
      <c r="B72" s="88" t="s">
        <v>190</v>
      </c>
      <c r="C72" s="89" t="s">
        <v>42</v>
      </c>
      <c r="D72" s="88" t="s">
        <v>19</v>
      </c>
      <c r="E72" s="88">
        <v>16</v>
      </c>
      <c r="F72" s="123" t="s">
        <v>318</v>
      </c>
      <c r="G72" s="11" t="s">
        <v>319</v>
      </c>
      <c r="H72" s="123">
        <v>2</v>
      </c>
      <c r="I72" s="88" t="s">
        <v>22</v>
      </c>
      <c r="J72" s="88" t="s">
        <v>46</v>
      </c>
      <c r="K72" s="88">
        <v>1</v>
      </c>
      <c r="L72" s="124" t="s">
        <v>323</v>
      </c>
      <c r="M72" s="124" t="s">
        <v>321</v>
      </c>
      <c r="N72" s="125" t="s">
        <v>324</v>
      </c>
      <c r="O72" s="129" t="s">
        <v>240</v>
      </c>
      <c r="P72" s="127">
        <v>4</v>
      </c>
      <c r="Q72" s="533"/>
      <c r="R72" s="534"/>
      <c r="S72" s="95">
        <v>80000</v>
      </c>
      <c r="T72" s="96">
        <v>1</v>
      </c>
      <c r="U72" s="128">
        <f>S72</f>
        <v>80000</v>
      </c>
      <c r="V72" s="98">
        <f t="shared" si="19"/>
        <v>80000</v>
      </c>
      <c r="W72" s="389"/>
    </row>
    <row r="73" spans="1:23" ht="23.25" customHeight="1">
      <c r="A73" s="88">
        <v>46</v>
      </c>
      <c r="B73" s="88" t="s">
        <v>190</v>
      </c>
      <c r="C73" s="89" t="s">
        <v>42</v>
      </c>
      <c r="D73" s="88" t="s">
        <v>19</v>
      </c>
      <c r="E73" s="88">
        <v>16</v>
      </c>
      <c r="F73" s="123" t="s">
        <v>318</v>
      </c>
      <c r="G73" s="11" t="s">
        <v>319</v>
      </c>
      <c r="H73" s="123">
        <v>3</v>
      </c>
      <c r="I73" s="88" t="s">
        <v>51</v>
      </c>
      <c r="J73" s="88" t="s">
        <v>46</v>
      </c>
      <c r="K73" s="88">
        <v>1</v>
      </c>
      <c r="L73" s="130" t="s">
        <v>325</v>
      </c>
      <c r="M73" s="131" t="s">
        <v>326</v>
      </c>
      <c r="N73" s="127" t="s">
        <v>327</v>
      </c>
      <c r="O73" s="127" t="s">
        <v>328</v>
      </c>
      <c r="P73" s="127">
        <v>2</v>
      </c>
      <c r="Q73" s="533"/>
      <c r="R73" s="534"/>
      <c r="S73" s="95">
        <v>80000</v>
      </c>
      <c r="T73" s="96">
        <v>1</v>
      </c>
      <c r="U73" s="128">
        <f t="shared" si="18"/>
        <v>80000</v>
      </c>
      <c r="V73" s="98">
        <f t="shared" si="19"/>
        <v>80000</v>
      </c>
      <c r="W73" s="389"/>
    </row>
    <row r="74" spans="1:23" ht="23.25" customHeight="1">
      <c r="A74" s="11">
        <v>47</v>
      </c>
      <c r="B74" s="11" t="s">
        <v>190</v>
      </c>
      <c r="C74" s="13" t="s">
        <v>42</v>
      </c>
      <c r="D74" s="11" t="s">
        <v>19</v>
      </c>
      <c r="E74" s="11">
        <v>16</v>
      </c>
      <c r="F74" s="132" t="s">
        <v>318</v>
      </c>
      <c r="G74" s="11" t="s">
        <v>319</v>
      </c>
      <c r="H74" s="133">
        <v>4</v>
      </c>
      <c r="I74" s="11" t="s">
        <v>22</v>
      </c>
      <c r="J74" s="11" t="s">
        <v>46</v>
      </c>
      <c r="K74" s="11">
        <v>1</v>
      </c>
      <c r="L74" s="134" t="s">
        <v>329</v>
      </c>
      <c r="M74" s="134" t="s">
        <v>330</v>
      </c>
      <c r="N74" s="135" t="s">
        <v>331</v>
      </c>
      <c r="O74" s="136" t="s">
        <v>240</v>
      </c>
      <c r="P74" s="137">
        <v>4</v>
      </c>
      <c r="Q74" s="138">
        <v>300000</v>
      </c>
      <c r="R74" s="139">
        <f t="shared" si="10"/>
        <v>60000</v>
      </c>
      <c r="S74" s="26">
        <f t="shared" si="20"/>
        <v>360000</v>
      </c>
      <c r="T74" s="22">
        <v>1</v>
      </c>
      <c r="U74" s="35">
        <f t="shared" si="18"/>
        <v>360000</v>
      </c>
      <c r="V74" s="27">
        <f t="shared" si="19"/>
        <v>360000</v>
      </c>
      <c r="W74" s="389"/>
    </row>
    <row r="75" spans="1:23" ht="23.25" customHeight="1">
      <c r="A75" s="46">
        <v>48</v>
      </c>
      <c r="B75" s="46" t="s">
        <v>190</v>
      </c>
      <c r="C75" s="47" t="s">
        <v>42</v>
      </c>
      <c r="D75" s="46" t="s">
        <v>19</v>
      </c>
      <c r="E75" s="46">
        <v>17</v>
      </c>
      <c r="F75" s="46" t="s">
        <v>332</v>
      </c>
      <c r="G75" s="11" t="s">
        <v>333</v>
      </c>
      <c r="H75" s="46">
        <v>1</v>
      </c>
      <c r="I75" s="46" t="s">
        <v>22</v>
      </c>
      <c r="J75" s="46" t="s">
        <v>46</v>
      </c>
      <c r="K75" s="46">
        <v>1</v>
      </c>
      <c r="L75" s="140" t="s">
        <v>334</v>
      </c>
      <c r="M75" s="86" t="s">
        <v>335</v>
      </c>
      <c r="N75" s="75" t="s">
        <v>336</v>
      </c>
      <c r="O75" s="75" t="s">
        <v>219</v>
      </c>
      <c r="P75" s="141">
        <v>6</v>
      </c>
      <c r="Q75" s="535">
        <v>300000</v>
      </c>
      <c r="R75" s="538">
        <f t="shared" si="10"/>
        <v>60000</v>
      </c>
      <c r="S75" s="55">
        <v>120000</v>
      </c>
      <c r="T75" s="56">
        <v>1</v>
      </c>
      <c r="U75" s="122">
        <f>S75</f>
        <v>120000</v>
      </c>
      <c r="V75" s="58">
        <f t="shared" si="19"/>
        <v>120000</v>
      </c>
      <c r="W75" s="390">
        <f>V75+V76+V77+V78</f>
        <v>360000</v>
      </c>
    </row>
    <row r="76" spans="1:23" ht="23.25" customHeight="1">
      <c r="A76" s="46">
        <v>49</v>
      </c>
      <c r="B76" s="46" t="s">
        <v>190</v>
      </c>
      <c r="C76" s="47" t="s">
        <v>42</v>
      </c>
      <c r="D76" s="46" t="s">
        <v>19</v>
      </c>
      <c r="E76" s="46">
        <v>17</v>
      </c>
      <c r="F76" s="46" t="s">
        <v>332</v>
      </c>
      <c r="G76" s="11" t="s">
        <v>333</v>
      </c>
      <c r="H76" s="46">
        <v>2</v>
      </c>
      <c r="I76" s="46" t="s">
        <v>22</v>
      </c>
      <c r="J76" s="46" t="s">
        <v>46</v>
      </c>
      <c r="K76" s="46">
        <v>1</v>
      </c>
      <c r="L76" s="140" t="s">
        <v>337</v>
      </c>
      <c r="M76" s="86" t="s">
        <v>335</v>
      </c>
      <c r="N76" s="75" t="s">
        <v>338</v>
      </c>
      <c r="O76" s="75" t="s">
        <v>207</v>
      </c>
      <c r="P76" s="141">
        <v>12</v>
      </c>
      <c r="Q76" s="536"/>
      <c r="R76" s="539"/>
      <c r="S76" s="55">
        <v>120000</v>
      </c>
      <c r="T76" s="56">
        <v>1</v>
      </c>
      <c r="U76" s="122">
        <f>S76</f>
        <v>120000</v>
      </c>
      <c r="V76" s="58">
        <f t="shared" si="19"/>
        <v>120000</v>
      </c>
      <c r="W76" s="389"/>
    </row>
    <row r="77" spans="1:23" ht="23.25" customHeight="1">
      <c r="A77" s="46">
        <v>50</v>
      </c>
      <c r="B77" s="46" t="s">
        <v>190</v>
      </c>
      <c r="C77" s="47" t="s">
        <v>42</v>
      </c>
      <c r="D77" s="46" t="s">
        <v>19</v>
      </c>
      <c r="E77" s="46">
        <v>17</v>
      </c>
      <c r="F77" s="46" t="s">
        <v>332</v>
      </c>
      <c r="G77" s="11" t="s">
        <v>333</v>
      </c>
      <c r="H77" s="46">
        <v>3</v>
      </c>
      <c r="I77" s="46" t="s">
        <v>22</v>
      </c>
      <c r="J77" s="46" t="s">
        <v>46</v>
      </c>
      <c r="K77" s="46">
        <v>1</v>
      </c>
      <c r="L77" s="140" t="s">
        <v>339</v>
      </c>
      <c r="M77" s="86" t="s">
        <v>335</v>
      </c>
      <c r="N77" s="75" t="s">
        <v>340</v>
      </c>
      <c r="O77" s="75" t="s">
        <v>207</v>
      </c>
      <c r="P77" s="141">
        <v>12</v>
      </c>
      <c r="Q77" s="537"/>
      <c r="R77" s="540"/>
      <c r="S77" s="55">
        <v>120000</v>
      </c>
      <c r="T77" s="56">
        <v>1</v>
      </c>
      <c r="U77" s="122">
        <f t="shared" ref="U77:U80" si="21">S77</f>
        <v>120000</v>
      </c>
      <c r="V77" s="58">
        <f t="shared" si="19"/>
        <v>120000</v>
      </c>
      <c r="W77" s="389"/>
    </row>
    <row r="78" spans="1:23" ht="23.25" hidden="1" customHeight="1">
      <c r="A78" s="46">
        <v>51</v>
      </c>
      <c r="B78" s="46" t="s">
        <v>190</v>
      </c>
      <c r="C78" s="47" t="s">
        <v>42</v>
      </c>
      <c r="D78" s="46" t="s">
        <v>19</v>
      </c>
      <c r="E78" s="46">
        <v>17</v>
      </c>
      <c r="F78" s="46" t="s">
        <v>332</v>
      </c>
      <c r="G78" s="11" t="s">
        <v>333</v>
      </c>
      <c r="H78" s="46">
        <v>4</v>
      </c>
      <c r="I78" s="46" t="s">
        <v>22</v>
      </c>
      <c r="J78" s="46" t="s">
        <v>46</v>
      </c>
      <c r="K78" s="46" t="s">
        <v>341</v>
      </c>
      <c r="L78" s="140" t="s">
        <v>342</v>
      </c>
      <c r="M78" s="86" t="s">
        <v>335</v>
      </c>
      <c r="N78" s="75" t="s">
        <v>343</v>
      </c>
      <c r="O78" s="75" t="s">
        <v>109</v>
      </c>
      <c r="P78" s="52">
        <v>4</v>
      </c>
      <c r="Q78" s="142">
        <v>0</v>
      </c>
      <c r="R78" s="142">
        <v>0</v>
      </c>
      <c r="S78" s="55">
        <f t="shared" si="20"/>
        <v>0</v>
      </c>
      <c r="T78" s="56">
        <v>1</v>
      </c>
      <c r="U78" s="122">
        <f t="shared" si="21"/>
        <v>0</v>
      </c>
      <c r="V78" s="53">
        <v>0</v>
      </c>
      <c r="W78" s="389"/>
    </row>
    <row r="79" spans="1:23" ht="23.25" customHeight="1">
      <c r="A79" s="88">
        <v>52</v>
      </c>
      <c r="B79" s="88" t="s">
        <v>190</v>
      </c>
      <c r="C79" s="89" t="s">
        <v>42</v>
      </c>
      <c r="D79" s="88" t="s">
        <v>19</v>
      </c>
      <c r="E79" s="88">
        <v>18</v>
      </c>
      <c r="F79" s="88" t="s">
        <v>344</v>
      </c>
      <c r="G79" s="11" t="s">
        <v>345</v>
      </c>
      <c r="H79" s="92">
        <v>1</v>
      </c>
      <c r="I79" s="88" t="s">
        <v>51</v>
      </c>
      <c r="J79" s="88" t="s">
        <v>46</v>
      </c>
      <c r="K79" s="88">
        <v>1</v>
      </c>
      <c r="L79" s="143" t="s">
        <v>346</v>
      </c>
      <c r="M79" s="143" t="s">
        <v>347</v>
      </c>
      <c r="N79" s="91" t="s">
        <v>348</v>
      </c>
      <c r="O79" s="91" t="s">
        <v>207</v>
      </c>
      <c r="P79" s="92">
        <v>12</v>
      </c>
      <c r="Q79" s="541">
        <v>300000</v>
      </c>
      <c r="R79" s="543">
        <f t="shared" si="10"/>
        <v>60000</v>
      </c>
      <c r="S79" s="95">
        <v>180000</v>
      </c>
      <c r="T79" s="96">
        <v>1</v>
      </c>
      <c r="U79" s="128">
        <f t="shared" si="21"/>
        <v>180000</v>
      </c>
      <c r="V79" s="98">
        <f t="shared" si="19"/>
        <v>180000</v>
      </c>
      <c r="W79" s="390">
        <f>V79+V80</f>
        <v>360000</v>
      </c>
    </row>
    <row r="80" spans="1:23" ht="23.25" customHeight="1">
      <c r="A80" s="88">
        <v>53</v>
      </c>
      <c r="B80" s="88" t="s">
        <v>190</v>
      </c>
      <c r="C80" s="89" t="s">
        <v>42</v>
      </c>
      <c r="D80" s="88" t="s">
        <v>19</v>
      </c>
      <c r="E80" s="88">
        <v>18</v>
      </c>
      <c r="F80" s="88" t="s">
        <v>344</v>
      </c>
      <c r="G80" s="11" t="s">
        <v>345</v>
      </c>
      <c r="H80" s="92">
        <v>2</v>
      </c>
      <c r="I80" s="88" t="s">
        <v>51</v>
      </c>
      <c r="J80" s="88" t="s">
        <v>46</v>
      </c>
      <c r="K80" s="88">
        <v>1</v>
      </c>
      <c r="L80" s="143" t="s">
        <v>349</v>
      </c>
      <c r="M80" s="143" t="s">
        <v>347</v>
      </c>
      <c r="N80" s="91" t="s">
        <v>350</v>
      </c>
      <c r="O80" s="91" t="s">
        <v>207</v>
      </c>
      <c r="P80" s="92">
        <v>12</v>
      </c>
      <c r="Q80" s="542"/>
      <c r="R80" s="544"/>
      <c r="S80" s="95">
        <v>180000</v>
      </c>
      <c r="T80" s="96">
        <v>1</v>
      </c>
      <c r="U80" s="128">
        <f t="shared" si="21"/>
        <v>180000</v>
      </c>
      <c r="V80" s="98">
        <f t="shared" si="19"/>
        <v>180000</v>
      </c>
      <c r="W80" s="389"/>
    </row>
    <row r="81" spans="1:23" ht="23.25" customHeight="1">
      <c r="A81" s="11">
        <v>54</v>
      </c>
      <c r="B81" s="11" t="s">
        <v>41</v>
      </c>
      <c r="C81" s="13" t="s">
        <v>42</v>
      </c>
      <c r="D81" s="11" t="s">
        <v>19</v>
      </c>
      <c r="E81" s="11">
        <v>19</v>
      </c>
      <c r="F81" s="11" t="s">
        <v>351</v>
      </c>
      <c r="G81" s="11" t="s">
        <v>352</v>
      </c>
      <c r="H81" s="63">
        <v>1</v>
      </c>
      <c r="I81" s="11" t="s">
        <v>51</v>
      </c>
      <c r="J81" s="11" t="s">
        <v>46</v>
      </c>
      <c r="K81" s="11">
        <v>1</v>
      </c>
      <c r="L81" s="30" t="s">
        <v>353</v>
      </c>
      <c r="M81" s="30" t="s">
        <v>354</v>
      </c>
      <c r="N81" s="17" t="s">
        <v>355</v>
      </c>
      <c r="O81" s="17" t="s">
        <v>240</v>
      </c>
      <c r="P81" s="19">
        <v>4</v>
      </c>
      <c r="Q81" s="24">
        <v>500000</v>
      </c>
      <c r="R81" s="64">
        <f t="shared" si="10"/>
        <v>100000</v>
      </c>
      <c r="S81" s="26">
        <f t="shared" ref="S81:S90" si="22">Q81+R81</f>
        <v>600000</v>
      </c>
      <c r="T81" s="22">
        <v>1</v>
      </c>
      <c r="U81" s="24">
        <f>S81</f>
        <v>600000</v>
      </c>
      <c r="V81" s="27">
        <f t="shared" si="19"/>
        <v>600000</v>
      </c>
      <c r="W81" s="390">
        <f>V81+V82+V83+V84</f>
        <v>973080</v>
      </c>
    </row>
    <row r="82" spans="1:23" ht="23.25" customHeight="1">
      <c r="A82" s="11">
        <v>27</v>
      </c>
      <c r="B82" s="11" t="s">
        <v>177</v>
      </c>
      <c r="C82" s="13" t="s">
        <v>42</v>
      </c>
      <c r="D82" s="11" t="s">
        <v>19</v>
      </c>
      <c r="E82" s="11">
        <v>19</v>
      </c>
      <c r="F82" s="11" t="s">
        <v>351</v>
      </c>
      <c r="G82" s="11" t="s">
        <v>352</v>
      </c>
      <c r="H82" s="63">
        <v>2</v>
      </c>
      <c r="I82" s="11" t="s">
        <v>22</v>
      </c>
      <c r="J82" s="11" t="s">
        <v>46</v>
      </c>
      <c r="K82" s="11">
        <v>1</v>
      </c>
      <c r="L82" s="29" t="s">
        <v>356</v>
      </c>
      <c r="M82" s="30" t="s">
        <v>356</v>
      </c>
      <c r="N82" s="12" t="s">
        <v>357</v>
      </c>
      <c r="O82" s="12" t="s">
        <v>94</v>
      </c>
      <c r="P82" s="33">
        <v>6</v>
      </c>
      <c r="Q82" s="20">
        <v>110</v>
      </c>
      <c r="R82" s="21">
        <f t="shared" si="10"/>
        <v>22</v>
      </c>
      <c r="S82" s="21">
        <f t="shared" si="22"/>
        <v>132</v>
      </c>
      <c r="T82" s="22">
        <v>1</v>
      </c>
      <c r="U82" s="23">
        <f>S82*1110</f>
        <v>146520</v>
      </c>
      <c r="V82" s="27">
        <f>U82</f>
        <v>146520</v>
      </c>
      <c r="W82" s="389"/>
    </row>
    <row r="83" spans="1:23" ht="23.25" customHeight="1">
      <c r="A83" s="11">
        <v>28</v>
      </c>
      <c r="B83" s="11" t="s">
        <v>177</v>
      </c>
      <c r="C83" s="13" t="s">
        <v>42</v>
      </c>
      <c r="D83" s="11" t="s">
        <v>19</v>
      </c>
      <c r="E83" s="11">
        <v>19</v>
      </c>
      <c r="F83" s="11" t="s">
        <v>351</v>
      </c>
      <c r="G83" s="11" t="s">
        <v>352</v>
      </c>
      <c r="H83" s="63">
        <v>3</v>
      </c>
      <c r="I83" s="11" t="s">
        <v>22</v>
      </c>
      <c r="J83" s="11" t="s">
        <v>46</v>
      </c>
      <c r="K83" s="11">
        <v>1</v>
      </c>
      <c r="L83" s="29" t="s">
        <v>358</v>
      </c>
      <c r="M83" s="30" t="s">
        <v>359</v>
      </c>
      <c r="N83" s="12" t="s">
        <v>360</v>
      </c>
      <c r="O83" s="12" t="s">
        <v>133</v>
      </c>
      <c r="P83" s="33">
        <v>12</v>
      </c>
      <c r="Q83" s="20">
        <v>80</v>
      </c>
      <c r="R83" s="21">
        <f t="shared" si="10"/>
        <v>16</v>
      </c>
      <c r="S83" s="21">
        <f t="shared" si="22"/>
        <v>96</v>
      </c>
      <c r="T83" s="22">
        <v>1</v>
      </c>
      <c r="U83" s="23">
        <f>S83*1110</f>
        <v>106560</v>
      </c>
      <c r="V83" s="27">
        <f>U83</f>
        <v>106560</v>
      </c>
      <c r="W83" s="389"/>
    </row>
    <row r="84" spans="1:23" ht="23.25" customHeight="1">
      <c r="A84" s="11">
        <v>55</v>
      </c>
      <c r="B84" s="12" t="s">
        <v>190</v>
      </c>
      <c r="C84" s="13" t="s">
        <v>42</v>
      </c>
      <c r="D84" s="11" t="s">
        <v>19</v>
      </c>
      <c r="E84" s="11">
        <v>19</v>
      </c>
      <c r="F84" s="11" t="s">
        <v>351</v>
      </c>
      <c r="G84" s="11" t="s">
        <v>352</v>
      </c>
      <c r="H84" s="63">
        <v>4</v>
      </c>
      <c r="I84" s="11" t="s">
        <v>22</v>
      </c>
      <c r="J84" s="11" t="s">
        <v>46</v>
      </c>
      <c r="K84" s="11">
        <v>1</v>
      </c>
      <c r="L84" s="144" t="s">
        <v>361</v>
      </c>
      <c r="M84" s="44" t="s">
        <v>362</v>
      </c>
      <c r="N84" s="17" t="s">
        <v>363</v>
      </c>
      <c r="O84" s="18" t="s">
        <v>109</v>
      </c>
      <c r="P84" s="19">
        <v>4</v>
      </c>
      <c r="Q84" s="24">
        <v>100000</v>
      </c>
      <c r="R84" s="64">
        <f t="shared" si="10"/>
        <v>20000</v>
      </c>
      <c r="S84" s="26">
        <f t="shared" si="22"/>
        <v>120000</v>
      </c>
      <c r="T84" s="22">
        <v>1</v>
      </c>
      <c r="U84" s="24">
        <f>S84</f>
        <v>120000</v>
      </c>
      <c r="V84" s="27">
        <f t="shared" si="19"/>
        <v>120000</v>
      </c>
      <c r="W84" s="389"/>
    </row>
    <row r="85" spans="1:23" ht="23.25" customHeight="1">
      <c r="A85" s="11">
        <v>56</v>
      </c>
      <c r="B85" s="11" t="s">
        <v>41</v>
      </c>
      <c r="C85" s="13" t="s">
        <v>42</v>
      </c>
      <c r="D85" s="11" t="s">
        <v>19</v>
      </c>
      <c r="E85" s="11">
        <v>20</v>
      </c>
      <c r="F85" s="11" t="s">
        <v>364</v>
      </c>
      <c r="G85" s="11" t="s">
        <v>365</v>
      </c>
      <c r="H85" s="63">
        <v>1</v>
      </c>
      <c r="I85" s="11" t="s">
        <v>45</v>
      </c>
      <c r="J85" s="11" t="s">
        <v>46</v>
      </c>
      <c r="K85" s="11">
        <v>1</v>
      </c>
      <c r="L85" s="29" t="s">
        <v>366</v>
      </c>
      <c r="M85" s="30" t="s">
        <v>367</v>
      </c>
      <c r="N85" s="12" t="s">
        <v>368</v>
      </c>
      <c r="O85" s="12" t="s">
        <v>240</v>
      </c>
      <c r="P85" s="33">
        <v>4</v>
      </c>
      <c r="Q85" s="66">
        <v>80000</v>
      </c>
      <c r="R85" s="64">
        <f t="shared" si="10"/>
        <v>16000</v>
      </c>
      <c r="S85" s="26">
        <f t="shared" si="22"/>
        <v>96000</v>
      </c>
      <c r="T85" s="62">
        <v>1</v>
      </c>
      <c r="U85" s="24">
        <f>S85</f>
        <v>96000</v>
      </c>
      <c r="V85" s="27">
        <f t="shared" si="19"/>
        <v>96000</v>
      </c>
      <c r="W85" s="390">
        <f>V85+V86+V87</f>
        <v>921840</v>
      </c>
    </row>
    <row r="86" spans="1:23" ht="23.25" customHeight="1">
      <c r="A86" s="11">
        <v>29</v>
      </c>
      <c r="B86" s="11" t="s">
        <v>281</v>
      </c>
      <c r="C86" s="13" t="s">
        <v>42</v>
      </c>
      <c r="D86" s="11" t="s">
        <v>19</v>
      </c>
      <c r="E86" s="11">
        <v>20</v>
      </c>
      <c r="F86" s="11" t="s">
        <v>364</v>
      </c>
      <c r="G86" s="11" t="s">
        <v>365</v>
      </c>
      <c r="H86" s="63">
        <v>2</v>
      </c>
      <c r="I86" s="11" t="s">
        <v>22</v>
      </c>
      <c r="J86" s="11" t="s">
        <v>46</v>
      </c>
      <c r="K86" s="11">
        <v>1</v>
      </c>
      <c r="L86" s="29" t="s">
        <v>369</v>
      </c>
      <c r="M86" s="30" t="s">
        <v>370</v>
      </c>
      <c r="N86" s="12" t="s">
        <v>371</v>
      </c>
      <c r="O86" s="12" t="s">
        <v>316</v>
      </c>
      <c r="P86" s="33">
        <v>5</v>
      </c>
      <c r="Q86" s="20">
        <v>400</v>
      </c>
      <c r="R86" s="21">
        <f t="shared" si="10"/>
        <v>80</v>
      </c>
      <c r="S86" s="21">
        <f t="shared" si="22"/>
        <v>480</v>
      </c>
      <c r="T86" s="22">
        <v>1</v>
      </c>
      <c r="U86" s="23">
        <f>S86*1110</f>
        <v>532800</v>
      </c>
      <c r="V86" s="27">
        <f>U86</f>
        <v>532800</v>
      </c>
      <c r="W86" s="389"/>
    </row>
    <row r="87" spans="1:23" ht="23.25" customHeight="1">
      <c r="A87" s="11">
        <v>30</v>
      </c>
      <c r="B87" s="11" t="s">
        <v>281</v>
      </c>
      <c r="C87" s="13" t="s">
        <v>42</v>
      </c>
      <c r="D87" s="11" t="s">
        <v>19</v>
      </c>
      <c r="E87" s="11">
        <v>20</v>
      </c>
      <c r="F87" s="11" t="s">
        <v>364</v>
      </c>
      <c r="G87" s="11" t="s">
        <v>365</v>
      </c>
      <c r="H87" s="63">
        <v>3</v>
      </c>
      <c r="I87" s="11" t="s">
        <v>22</v>
      </c>
      <c r="J87" s="11" t="s">
        <v>46</v>
      </c>
      <c r="K87" s="11">
        <v>1</v>
      </c>
      <c r="L87" s="29" t="s">
        <v>372</v>
      </c>
      <c r="M87" s="30" t="s">
        <v>373</v>
      </c>
      <c r="N87" s="12" t="s">
        <v>374</v>
      </c>
      <c r="O87" s="12" t="s">
        <v>375</v>
      </c>
      <c r="P87" s="33">
        <v>11</v>
      </c>
      <c r="Q87" s="20">
        <v>220</v>
      </c>
      <c r="R87" s="21">
        <f t="shared" si="10"/>
        <v>44</v>
      </c>
      <c r="S87" s="21">
        <f t="shared" si="22"/>
        <v>264</v>
      </c>
      <c r="T87" s="22">
        <v>1</v>
      </c>
      <c r="U87" s="23">
        <f>S87*1110</f>
        <v>293040</v>
      </c>
      <c r="V87" s="27">
        <f>U87</f>
        <v>293040</v>
      </c>
      <c r="W87" s="389"/>
    </row>
    <row r="88" spans="1:23" ht="23.25" customHeight="1">
      <c r="A88" s="11">
        <v>57</v>
      </c>
      <c r="B88" s="11" t="s">
        <v>376</v>
      </c>
      <c r="C88" s="13" t="s">
        <v>377</v>
      </c>
      <c r="D88" s="11" t="s">
        <v>19</v>
      </c>
      <c r="E88" s="11">
        <v>21</v>
      </c>
      <c r="F88" s="11" t="s">
        <v>378</v>
      </c>
      <c r="G88" s="11" t="s">
        <v>379</v>
      </c>
      <c r="H88" s="63">
        <v>1</v>
      </c>
      <c r="I88" s="11" t="s">
        <v>380</v>
      </c>
      <c r="J88" s="11" t="s">
        <v>381</v>
      </c>
      <c r="K88" s="11">
        <v>1</v>
      </c>
      <c r="L88" s="29" t="s">
        <v>382</v>
      </c>
      <c r="M88" s="30" t="s">
        <v>383</v>
      </c>
      <c r="N88" s="17" t="s">
        <v>384</v>
      </c>
      <c r="O88" s="17" t="s">
        <v>219</v>
      </c>
      <c r="P88" s="19">
        <v>6</v>
      </c>
      <c r="Q88" s="24">
        <v>300000</v>
      </c>
      <c r="R88" s="64">
        <f t="shared" si="10"/>
        <v>60000</v>
      </c>
      <c r="S88" s="26">
        <f t="shared" si="22"/>
        <v>360000</v>
      </c>
      <c r="T88" s="22">
        <v>1</v>
      </c>
      <c r="U88" s="24">
        <f>S88</f>
        <v>360000</v>
      </c>
      <c r="V88" s="27">
        <f t="shared" si="19"/>
        <v>360000</v>
      </c>
      <c r="W88" s="390">
        <f>V88+V89+V90</f>
        <v>720000</v>
      </c>
    </row>
    <row r="89" spans="1:23" ht="23.25" customHeight="1">
      <c r="A89" s="11">
        <v>58</v>
      </c>
      <c r="B89" s="11" t="s">
        <v>41</v>
      </c>
      <c r="C89" s="13" t="s">
        <v>42</v>
      </c>
      <c r="D89" s="11" t="s">
        <v>19</v>
      </c>
      <c r="E89" s="11">
        <v>21</v>
      </c>
      <c r="F89" s="11" t="s">
        <v>385</v>
      </c>
      <c r="G89" s="11" t="s">
        <v>379</v>
      </c>
      <c r="H89" s="63">
        <v>2</v>
      </c>
      <c r="I89" s="11" t="s">
        <v>51</v>
      </c>
      <c r="J89" s="11" t="s">
        <v>46</v>
      </c>
      <c r="K89" s="11">
        <v>1</v>
      </c>
      <c r="L89" s="29" t="s">
        <v>386</v>
      </c>
      <c r="M89" s="30" t="s">
        <v>387</v>
      </c>
      <c r="N89" s="17" t="s">
        <v>388</v>
      </c>
      <c r="O89" s="17" t="s">
        <v>240</v>
      </c>
      <c r="P89" s="19">
        <v>4</v>
      </c>
      <c r="Q89" s="24">
        <v>100000</v>
      </c>
      <c r="R89" s="64">
        <f t="shared" si="10"/>
        <v>20000</v>
      </c>
      <c r="S89" s="26">
        <f t="shared" si="22"/>
        <v>120000</v>
      </c>
      <c r="T89" s="22">
        <v>1</v>
      </c>
      <c r="U89" s="24">
        <f t="shared" ref="U89:U106" si="23">S89</f>
        <v>120000</v>
      </c>
      <c r="V89" s="27">
        <f t="shared" si="19"/>
        <v>120000</v>
      </c>
      <c r="W89" s="389"/>
    </row>
    <row r="90" spans="1:23" ht="23.25" customHeight="1">
      <c r="A90" s="11">
        <v>59</v>
      </c>
      <c r="B90" s="11" t="s">
        <v>376</v>
      </c>
      <c r="C90" s="13" t="s">
        <v>377</v>
      </c>
      <c r="D90" s="11" t="s">
        <v>19</v>
      </c>
      <c r="E90" s="11">
        <v>21</v>
      </c>
      <c r="F90" s="11" t="s">
        <v>378</v>
      </c>
      <c r="G90" s="11" t="s">
        <v>379</v>
      </c>
      <c r="H90" s="63">
        <v>3</v>
      </c>
      <c r="I90" s="11" t="s">
        <v>380</v>
      </c>
      <c r="J90" s="11" t="s">
        <v>381</v>
      </c>
      <c r="K90" s="11">
        <v>1</v>
      </c>
      <c r="L90" s="29" t="s">
        <v>389</v>
      </c>
      <c r="M90" s="30" t="s">
        <v>390</v>
      </c>
      <c r="N90" s="17" t="s">
        <v>391</v>
      </c>
      <c r="O90" s="17" t="s">
        <v>392</v>
      </c>
      <c r="P90" s="19">
        <v>4</v>
      </c>
      <c r="Q90" s="24">
        <v>200000</v>
      </c>
      <c r="R90" s="64">
        <f t="shared" si="10"/>
        <v>40000</v>
      </c>
      <c r="S90" s="26">
        <f t="shared" si="22"/>
        <v>240000</v>
      </c>
      <c r="T90" s="22">
        <v>1</v>
      </c>
      <c r="U90" s="24">
        <f t="shared" si="23"/>
        <v>240000</v>
      </c>
      <c r="V90" s="27">
        <f t="shared" si="19"/>
        <v>240000</v>
      </c>
      <c r="W90" s="389"/>
    </row>
    <row r="91" spans="1:23" ht="23.25" customHeight="1">
      <c r="A91" s="145">
        <v>60</v>
      </c>
      <c r="B91" s="146" t="s">
        <v>190</v>
      </c>
      <c r="C91" s="147" t="s">
        <v>393</v>
      </c>
      <c r="D91" s="146" t="s">
        <v>394</v>
      </c>
      <c r="E91" s="146">
        <v>22</v>
      </c>
      <c r="F91" s="146" t="s">
        <v>395</v>
      </c>
      <c r="G91" s="11" t="s">
        <v>396</v>
      </c>
      <c r="H91" s="148">
        <v>1</v>
      </c>
      <c r="I91" s="146" t="s">
        <v>22</v>
      </c>
      <c r="J91" s="146" t="s">
        <v>381</v>
      </c>
      <c r="K91" s="146">
        <v>1</v>
      </c>
      <c r="L91" s="149" t="s">
        <v>397</v>
      </c>
      <c r="M91" s="149" t="s">
        <v>398</v>
      </c>
      <c r="N91" s="150" t="s">
        <v>399</v>
      </c>
      <c r="O91" s="150" t="s">
        <v>133</v>
      </c>
      <c r="P91" s="151">
        <v>12</v>
      </c>
      <c r="Q91" s="152">
        <v>3500</v>
      </c>
      <c r="R91" s="153">
        <f>Q91*P91</f>
        <v>42000</v>
      </c>
      <c r="S91" s="154">
        <f>R91</f>
        <v>42000</v>
      </c>
      <c r="T91" s="155">
        <v>1</v>
      </c>
      <c r="U91" s="152">
        <f t="shared" si="23"/>
        <v>42000</v>
      </c>
      <c r="V91" s="156">
        <f t="shared" si="19"/>
        <v>42000</v>
      </c>
      <c r="W91" s="391">
        <f>V91+V92+V93+V94+V95+V96+V97+V98+V99+V100+V101+V102+V103+V104+V105</f>
        <v>1842000</v>
      </c>
    </row>
    <row r="92" spans="1:23" ht="23.25" customHeight="1">
      <c r="A92" s="145">
        <v>61</v>
      </c>
      <c r="B92" s="146" t="s">
        <v>190</v>
      </c>
      <c r="C92" s="147" t="s">
        <v>393</v>
      </c>
      <c r="D92" s="146" t="s">
        <v>394</v>
      </c>
      <c r="E92" s="146">
        <v>22</v>
      </c>
      <c r="F92" s="146" t="s">
        <v>395</v>
      </c>
      <c r="G92" s="11" t="s">
        <v>396</v>
      </c>
      <c r="H92" s="148">
        <v>1</v>
      </c>
      <c r="I92" s="146" t="s">
        <v>22</v>
      </c>
      <c r="J92" s="146" t="s">
        <v>381</v>
      </c>
      <c r="K92" s="146">
        <v>1</v>
      </c>
      <c r="L92" s="157" t="s">
        <v>400</v>
      </c>
      <c r="M92" s="157" t="s">
        <v>401</v>
      </c>
      <c r="N92" s="150" t="s">
        <v>402</v>
      </c>
      <c r="O92" s="150" t="s">
        <v>133</v>
      </c>
      <c r="P92" s="151">
        <v>12</v>
      </c>
      <c r="Q92" s="152">
        <v>20000</v>
      </c>
      <c r="R92" s="153">
        <f>Q92*P92</f>
        <v>240000</v>
      </c>
      <c r="S92" s="154">
        <f>R92</f>
        <v>240000</v>
      </c>
      <c r="T92" s="155">
        <v>1</v>
      </c>
      <c r="U92" s="152">
        <f t="shared" si="23"/>
        <v>240000</v>
      </c>
      <c r="V92" s="156">
        <f t="shared" si="19"/>
        <v>240000</v>
      </c>
      <c r="W92" s="389"/>
    </row>
    <row r="93" spans="1:23" ht="23.25" customHeight="1">
      <c r="A93" s="145">
        <v>62</v>
      </c>
      <c r="B93" s="146" t="s">
        <v>190</v>
      </c>
      <c r="C93" s="147" t="s">
        <v>403</v>
      </c>
      <c r="D93" s="146" t="s">
        <v>394</v>
      </c>
      <c r="E93" s="146">
        <v>22</v>
      </c>
      <c r="F93" s="146" t="s">
        <v>404</v>
      </c>
      <c r="G93" s="11" t="s">
        <v>405</v>
      </c>
      <c r="H93" s="148">
        <v>1</v>
      </c>
      <c r="I93" s="146" t="s">
        <v>22</v>
      </c>
      <c r="J93" s="146" t="s">
        <v>36</v>
      </c>
      <c r="K93" s="146">
        <v>1</v>
      </c>
      <c r="L93" s="158" t="s">
        <v>406</v>
      </c>
      <c r="M93" s="158" t="s">
        <v>407</v>
      </c>
      <c r="N93" s="150" t="s">
        <v>408</v>
      </c>
      <c r="O93" s="150" t="s">
        <v>133</v>
      </c>
      <c r="P93" s="151">
        <v>12</v>
      </c>
      <c r="Q93" s="152">
        <v>6500</v>
      </c>
      <c r="R93" s="153">
        <f t="shared" ref="R93:R102" si="24">Q93*P93</f>
        <v>78000</v>
      </c>
      <c r="S93" s="154">
        <f t="shared" ref="S93:S106" si="25">R93</f>
        <v>78000</v>
      </c>
      <c r="T93" s="155">
        <v>1</v>
      </c>
      <c r="U93" s="152">
        <f t="shared" si="23"/>
        <v>78000</v>
      </c>
      <c r="V93" s="156">
        <f t="shared" si="19"/>
        <v>78000</v>
      </c>
      <c r="W93" s="389"/>
    </row>
    <row r="94" spans="1:23" ht="23.25" customHeight="1">
      <c r="A94" s="145">
        <v>63</v>
      </c>
      <c r="B94" s="146" t="s">
        <v>190</v>
      </c>
      <c r="C94" s="147" t="s">
        <v>403</v>
      </c>
      <c r="D94" s="146" t="s">
        <v>394</v>
      </c>
      <c r="E94" s="146">
        <v>22</v>
      </c>
      <c r="F94" s="146" t="s">
        <v>404</v>
      </c>
      <c r="G94" s="11" t="s">
        <v>405</v>
      </c>
      <c r="H94" s="148">
        <v>1</v>
      </c>
      <c r="I94" s="146" t="s">
        <v>22</v>
      </c>
      <c r="J94" s="146" t="s">
        <v>36</v>
      </c>
      <c r="K94" s="146">
        <v>1</v>
      </c>
      <c r="L94" s="158" t="s">
        <v>409</v>
      </c>
      <c r="M94" s="158" t="s">
        <v>410</v>
      </c>
      <c r="N94" s="150" t="s">
        <v>411</v>
      </c>
      <c r="O94" s="150" t="s">
        <v>133</v>
      </c>
      <c r="P94" s="151">
        <v>12</v>
      </c>
      <c r="Q94" s="152">
        <v>3500</v>
      </c>
      <c r="R94" s="153">
        <f t="shared" si="24"/>
        <v>42000</v>
      </c>
      <c r="S94" s="154">
        <f t="shared" si="25"/>
        <v>42000</v>
      </c>
      <c r="T94" s="155">
        <v>1</v>
      </c>
      <c r="U94" s="152">
        <f t="shared" si="23"/>
        <v>42000</v>
      </c>
      <c r="V94" s="156">
        <f t="shared" si="19"/>
        <v>42000</v>
      </c>
      <c r="W94" s="389"/>
    </row>
    <row r="95" spans="1:23" ht="23.25" customHeight="1">
      <c r="A95" s="145">
        <v>64</v>
      </c>
      <c r="B95" s="146" t="s">
        <v>190</v>
      </c>
      <c r="C95" s="147" t="s">
        <v>403</v>
      </c>
      <c r="D95" s="146" t="s">
        <v>394</v>
      </c>
      <c r="E95" s="146">
        <v>22</v>
      </c>
      <c r="F95" s="146" t="s">
        <v>404</v>
      </c>
      <c r="G95" s="11" t="s">
        <v>405</v>
      </c>
      <c r="H95" s="148">
        <v>1</v>
      </c>
      <c r="I95" s="146" t="s">
        <v>22</v>
      </c>
      <c r="J95" s="146" t="s">
        <v>36</v>
      </c>
      <c r="K95" s="146">
        <v>1</v>
      </c>
      <c r="L95" s="158" t="s">
        <v>412</v>
      </c>
      <c r="M95" s="158" t="s">
        <v>413</v>
      </c>
      <c r="N95" s="150" t="s">
        <v>414</v>
      </c>
      <c r="O95" s="150" t="s">
        <v>415</v>
      </c>
      <c r="P95" s="151">
        <v>50</v>
      </c>
      <c r="Q95" s="152">
        <v>4000</v>
      </c>
      <c r="R95" s="153">
        <f t="shared" si="24"/>
        <v>200000</v>
      </c>
      <c r="S95" s="154">
        <f t="shared" si="25"/>
        <v>200000</v>
      </c>
      <c r="T95" s="155">
        <v>1</v>
      </c>
      <c r="U95" s="152">
        <f t="shared" si="23"/>
        <v>200000</v>
      </c>
      <c r="V95" s="156">
        <f t="shared" si="19"/>
        <v>200000</v>
      </c>
      <c r="W95" s="389"/>
    </row>
    <row r="96" spans="1:23" ht="23.25" customHeight="1">
      <c r="A96" s="145">
        <v>65</v>
      </c>
      <c r="B96" s="146" t="s">
        <v>190</v>
      </c>
      <c r="C96" s="147" t="s">
        <v>403</v>
      </c>
      <c r="D96" s="146" t="s">
        <v>394</v>
      </c>
      <c r="E96" s="146">
        <v>22</v>
      </c>
      <c r="F96" s="146" t="s">
        <v>404</v>
      </c>
      <c r="G96" s="11" t="s">
        <v>405</v>
      </c>
      <c r="H96" s="148">
        <v>1</v>
      </c>
      <c r="I96" s="146" t="s">
        <v>22</v>
      </c>
      <c r="J96" s="146" t="s">
        <v>36</v>
      </c>
      <c r="K96" s="146">
        <v>1</v>
      </c>
      <c r="L96" s="158" t="s">
        <v>416</v>
      </c>
      <c r="M96" s="158" t="s">
        <v>417</v>
      </c>
      <c r="N96" s="150" t="s">
        <v>418</v>
      </c>
      <c r="O96" s="150" t="s">
        <v>415</v>
      </c>
      <c r="P96" s="151">
        <v>50</v>
      </c>
      <c r="Q96" s="152">
        <v>4000</v>
      </c>
      <c r="R96" s="153">
        <f t="shared" si="24"/>
        <v>200000</v>
      </c>
      <c r="S96" s="154">
        <f t="shared" si="25"/>
        <v>200000</v>
      </c>
      <c r="T96" s="155">
        <v>1</v>
      </c>
      <c r="U96" s="152">
        <f t="shared" si="23"/>
        <v>200000</v>
      </c>
      <c r="V96" s="156">
        <f t="shared" si="19"/>
        <v>200000</v>
      </c>
      <c r="W96" s="389"/>
    </row>
    <row r="97" spans="1:24" ht="23.25" customHeight="1">
      <c r="A97" s="145">
        <v>66</v>
      </c>
      <c r="B97" s="146" t="s">
        <v>190</v>
      </c>
      <c r="C97" s="147" t="s">
        <v>403</v>
      </c>
      <c r="D97" s="146" t="s">
        <v>394</v>
      </c>
      <c r="E97" s="146">
        <v>22</v>
      </c>
      <c r="F97" s="146" t="s">
        <v>404</v>
      </c>
      <c r="G97" s="11" t="s">
        <v>405</v>
      </c>
      <c r="H97" s="148">
        <v>1</v>
      </c>
      <c r="I97" s="146" t="s">
        <v>22</v>
      </c>
      <c r="J97" s="146" t="s">
        <v>36</v>
      </c>
      <c r="K97" s="146">
        <v>1</v>
      </c>
      <c r="L97" s="158" t="s">
        <v>419</v>
      </c>
      <c r="M97" s="158" t="s">
        <v>420</v>
      </c>
      <c r="N97" s="150" t="s">
        <v>421</v>
      </c>
      <c r="O97" s="150" t="s">
        <v>415</v>
      </c>
      <c r="P97" s="151">
        <v>50</v>
      </c>
      <c r="Q97" s="152">
        <v>4000</v>
      </c>
      <c r="R97" s="153">
        <f t="shared" si="24"/>
        <v>200000</v>
      </c>
      <c r="S97" s="154">
        <f t="shared" si="25"/>
        <v>200000</v>
      </c>
      <c r="T97" s="155">
        <v>1</v>
      </c>
      <c r="U97" s="152">
        <f t="shared" si="23"/>
        <v>200000</v>
      </c>
      <c r="V97" s="156">
        <f t="shared" si="19"/>
        <v>200000</v>
      </c>
      <c r="W97" s="389"/>
    </row>
    <row r="98" spans="1:24" ht="23.25" customHeight="1">
      <c r="A98" s="145">
        <v>67</v>
      </c>
      <c r="B98" s="146" t="s">
        <v>190</v>
      </c>
      <c r="C98" s="147" t="s">
        <v>403</v>
      </c>
      <c r="D98" s="146" t="s">
        <v>394</v>
      </c>
      <c r="E98" s="146">
        <v>22</v>
      </c>
      <c r="F98" s="146" t="s">
        <v>404</v>
      </c>
      <c r="G98" s="11" t="s">
        <v>405</v>
      </c>
      <c r="H98" s="148">
        <v>1</v>
      </c>
      <c r="I98" s="146" t="s">
        <v>22</v>
      </c>
      <c r="J98" s="146" t="s">
        <v>36</v>
      </c>
      <c r="K98" s="146">
        <v>1</v>
      </c>
      <c r="L98" s="149" t="s">
        <v>422</v>
      </c>
      <c r="M98" s="149" t="s">
        <v>423</v>
      </c>
      <c r="N98" s="150" t="s">
        <v>424</v>
      </c>
      <c r="O98" s="150" t="s">
        <v>133</v>
      </c>
      <c r="P98" s="151">
        <v>12</v>
      </c>
      <c r="Q98" s="152">
        <v>9000</v>
      </c>
      <c r="R98" s="153">
        <f t="shared" si="24"/>
        <v>108000</v>
      </c>
      <c r="S98" s="154">
        <f t="shared" si="25"/>
        <v>108000</v>
      </c>
      <c r="T98" s="155">
        <v>1</v>
      </c>
      <c r="U98" s="152">
        <f t="shared" si="23"/>
        <v>108000</v>
      </c>
      <c r="V98" s="156">
        <f t="shared" si="19"/>
        <v>108000</v>
      </c>
      <c r="W98" s="389"/>
    </row>
    <row r="99" spans="1:24" ht="23.25" customHeight="1">
      <c r="A99" s="145">
        <v>68</v>
      </c>
      <c r="B99" s="146" t="s">
        <v>190</v>
      </c>
      <c r="C99" s="147" t="s">
        <v>403</v>
      </c>
      <c r="D99" s="146" t="s">
        <v>394</v>
      </c>
      <c r="E99" s="146">
        <v>22</v>
      </c>
      <c r="F99" s="146" t="s">
        <v>404</v>
      </c>
      <c r="G99" s="11" t="s">
        <v>405</v>
      </c>
      <c r="H99" s="148">
        <v>1</v>
      </c>
      <c r="I99" s="146" t="s">
        <v>22</v>
      </c>
      <c r="J99" s="146" t="s">
        <v>36</v>
      </c>
      <c r="K99" s="146">
        <v>1</v>
      </c>
      <c r="L99" s="159" t="s">
        <v>425</v>
      </c>
      <c r="M99" s="149" t="s">
        <v>426</v>
      </c>
      <c r="N99" s="150" t="s">
        <v>427</v>
      </c>
      <c r="O99" s="150" t="s">
        <v>133</v>
      </c>
      <c r="P99" s="151">
        <v>12</v>
      </c>
      <c r="Q99" s="152">
        <v>2500</v>
      </c>
      <c r="R99" s="153">
        <f t="shared" si="24"/>
        <v>30000</v>
      </c>
      <c r="S99" s="154">
        <f t="shared" si="25"/>
        <v>30000</v>
      </c>
      <c r="T99" s="155">
        <v>1</v>
      </c>
      <c r="U99" s="152">
        <f t="shared" si="23"/>
        <v>30000</v>
      </c>
      <c r="V99" s="156">
        <f t="shared" si="19"/>
        <v>30000</v>
      </c>
      <c r="W99" s="389"/>
    </row>
    <row r="100" spans="1:24" ht="23.25" customHeight="1">
      <c r="A100" s="145">
        <v>69</v>
      </c>
      <c r="B100" s="146" t="s">
        <v>190</v>
      </c>
      <c r="C100" s="147" t="s">
        <v>403</v>
      </c>
      <c r="D100" s="146" t="s">
        <v>394</v>
      </c>
      <c r="E100" s="146">
        <v>22</v>
      </c>
      <c r="F100" s="146" t="s">
        <v>404</v>
      </c>
      <c r="G100" s="11" t="s">
        <v>405</v>
      </c>
      <c r="H100" s="146">
        <v>1</v>
      </c>
      <c r="I100" s="146" t="s">
        <v>22</v>
      </c>
      <c r="J100" s="146" t="s">
        <v>36</v>
      </c>
      <c r="K100" s="146">
        <v>1</v>
      </c>
      <c r="L100" s="160" t="s">
        <v>428</v>
      </c>
      <c r="M100" s="161" t="s">
        <v>429</v>
      </c>
      <c r="N100" s="150" t="s">
        <v>430</v>
      </c>
      <c r="O100" s="150" t="s">
        <v>133</v>
      </c>
      <c r="P100" s="151">
        <v>12</v>
      </c>
      <c r="Q100" s="152">
        <v>7500</v>
      </c>
      <c r="R100" s="153">
        <f t="shared" si="24"/>
        <v>90000</v>
      </c>
      <c r="S100" s="154">
        <f t="shared" si="25"/>
        <v>90000</v>
      </c>
      <c r="T100" s="155">
        <v>1</v>
      </c>
      <c r="U100" s="152">
        <f t="shared" si="23"/>
        <v>90000</v>
      </c>
      <c r="V100" s="156">
        <f t="shared" si="19"/>
        <v>90000</v>
      </c>
      <c r="W100" s="389"/>
    </row>
    <row r="101" spans="1:24" ht="23.25" customHeight="1">
      <c r="A101" s="145">
        <v>70</v>
      </c>
      <c r="B101" s="146" t="s">
        <v>190</v>
      </c>
      <c r="C101" s="147" t="s">
        <v>403</v>
      </c>
      <c r="D101" s="146" t="s">
        <v>394</v>
      </c>
      <c r="E101" s="146">
        <v>22</v>
      </c>
      <c r="F101" s="146" t="s">
        <v>404</v>
      </c>
      <c r="G101" s="11" t="s">
        <v>405</v>
      </c>
      <c r="H101" s="146">
        <v>1</v>
      </c>
      <c r="I101" s="146" t="s">
        <v>22</v>
      </c>
      <c r="J101" s="146" t="s">
        <v>36</v>
      </c>
      <c r="K101" s="146">
        <v>1</v>
      </c>
      <c r="L101" s="160" t="s">
        <v>431</v>
      </c>
      <c r="M101" s="161" t="s">
        <v>432</v>
      </c>
      <c r="N101" s="150" t="s">
        <v>433</v>
      </c>
      <c r="O101" s="150" t="s">
        <v>133</v>
      </c>
      <c r="P101" s="151">
        <v>12</v>
      </c>
      <c r="Q101" s="152">
        <v>9000</v>
      </c>
      <c r="R101" s="153">
        <f t="shared" si="24"/>
        <v>108000</v>
      </c>
      <c r="S101" s="154">
        <f t="shared" si="25"/>
        <v>108000</v>
      </c>
      <c r="T101" s="155">
        <v>1</v>
      </c>
      <c r="U101" s="152">
        <f t="shared" si="23"/>
        <v>108000</v>
      </c>
      <c r="V101" s="156">
        <f t="shared" si="19"/>
        <v>108000</v>
      </c>
      <c r="W101" s="389"/>
    </row>
    <row r="102" spans="1:24" ht="23.25" customHeight="1">
      <c r="A102" s="145">
        <v>71</v>
      </c>
      <c r="B102" s="146" t="s">
        <v>190</v>
      </c>
      <c r="C102" s="147" t="s">
        <v>403</v>
      </c>
      <c r="D102" s="146" t="s">
        <v>394</v>
      </c>
      <c r="E102" s="146">
        <v>22</v>
      </c>
      <c r="F102" s="146" t="s">
        <v>404</v>
      </c>
      <c r="G102" s="11" t="s">
        <v>405</v>
      </c>
      <c r="H102" s="151">
        <v>1</v>
      </c>
      <c r="I102" s="146" t="s">
        <v>22</v>
      </c>
      <c r="J102" s="146" t="s">
        <v>36</v>
      </c>
      <c r="K102" s="146">
        <v>1</v>
      </c>
      <c r="L102" s="162" t="s">
        <v>434</v>
      </c>
      <c r="M102" s="162" t="s">
        <v>435</v>
      </c>
      <c r="N102" s="150" t="s">
        <v>436</v>
      </c>
      <c r="O102" s="163" t="s">
        <v>437</v>
      </c>
      <c r="P102" s="151">
        <v>6</v>
      </c>
      <c r="Q102" s="152">
        <v>25000</v>
      </c>
      <c r="R102" s="153">
        <f t="shared" si="24"/>
        <v>150000</v>
      </c>
      <c r="S102" s="154">
        <f t="shared" si="25"/>
        <v>150000</v>
      </c>
      <c r="T102" s="155">
        <v>1</v>
      </c>
      <c r="U102" s="152">
        <f t="shared" si="23"/>
        <v>150000</v>
      </c>
      <c r="V102" s="156">
        <f t="shared" si="19"/>
        <v>150000</v>
      </c>
      <c r="W102" s="389"/>
    </row>
    <row r="103" spans="1:24" ht="23.25" customHeight="1">
      <c r="A103" s="145">
        <v>72</v>
      </c>
      <c r="B103" s="146" t="s">
        <v>190</v>
      </c>
      <c r="C103" s="147" t="s">
        <v>403</v>
      </c>
      <c r="D103" s="146" t="s">
        <v>394</v>
      </c>
      <c r="E103" s="146">
        <v>22</v>
      </c>
      <c r="F103" s="146" t="s">
        <v>404</v>
      </c>
      <c r="G103" s="11" t="s">
        <v>405</v>
      </c>
      <c r="H103" s="151">
        <v>1</v>
      </c>
      <c r="I103" s="146" t="s">
        <v>438</v>
      </c>
      <c r="J103" s="146" t="s">
        <v>36</v>
      </c>
      <c r="K103" s="146">
        <v>1</v>
      </c>
      <c r="L103" s="162" t="s">
        <v>439</v>
      </c>
      <c r="M103" s="162" t="s">
        <v>440</v>
      </c>
      <c r="N103" s="151" t="s">
        <v>441</v>
      </c>
      <c r="O103" s="151" t="s">
        <v>437</v>
      </c>
      <c r="P103" s="151">
        <v>6</v>
      </c>
      <c r="Q103" s="152">
        <v>16000</v>
      </c>
      <c r="R103" s="153">
        <f>Q103*P103</f>
        <v>96000</v>
      </c>
      <c r="S103" s="154">
        <f t="shared" si="25"/>
        <v>96000</v>
      </c>
      <c r="T103" s="155">
        <v>1</v>
      </c>
      <c r="U103" s="152">
        <f t="shared" si="23"/>
        <v>96000</v>
      </c>
      <c r="V103" s="156">
        <f t="shared" si="19"/>
        <v>96000</v>
      </c>
      <c r="W103" s="389"/>
      <c r="X103" s="408" t="s">
        <v>717</v>
      </c>
    </row>
    <row r="104" spans="1:24" ht="23.25" customHeight="1">
      <c r="A104" s="145">
        <v>73</v>
      </c>
      <c r="B104" s="146" t="s">
        <v>190</v>
      </c>
      <c r="C104" s="147" t="s">
        <v>403</v>
      </c>
      <c r="D104" s="146" t="s">
        <v>394</v>
      </c>
      <c r="E104" s="146">
        <v>22</v>
      </c>
      <c r="F104" s="146" t="s">
        <v>404</v>
      </c>
      <c r="G104" s="11" t="s">
        <v>405</v>
      </c>
      <c r="H104" s="151">
        <v>1</v>
      </c>
      <c r="I104" s="146" t="s">
        <v>438</v>
      </c>
      <c r="J104" s="146" t="s">
        <v>36</v>
      </c>
      <c r="K104" s="146">
        <v>1</v>
      </c>
      <c r="L104" s="162" t="s">
        <v>442</v>
      </c>
      <c r="M104" s="162" t="s">
        <v>443</v>
      </c>
      <c r="N104" s="150" t="s">
        <v>444</v>
      </c>
      <c r="O104" s="163" t="s">
        <v>445</v>
      </c>
      <c r="P104" s="151">
        <v>12</v>
      </c>
      <c r="Q104" s="152">
        <v>18500</v>
      </c>
      <c r="R104" s="153">
        <f>Q104*P104</f>
        <v>222000</v>
      </c>
      <c r="S104" s="154">
        <f t="shared" si="25"/>
        <v>222000</v>
      </c>
      <c r="T104" s="155">
        <v>1</v>
      </c>
      <c r="U104" s="152">
        <f t="shared" si="23"/>
        <v>222000</v>
      </c>
      <c r="V104" s="156">
        <f t="shared" si="19"/>
        <v>222000</v>
      </c>
      <c r="W104" s="389"/>
    </row>
    <row r="105" spans="1:24" ht="23.25" customHeight="1">
      <c r="A105" s="145">
        <v>74</v>
      </c>
      <c r="B105" s="394" t="s">
        <v>190</v>
      </c>
      <c r="C105" s="395" t="s">
        <v>403</v>
      </c>
      <c r="D105" s="394" t="s">
        <v>394</v>
      </c>
      <c r="E105" s="394">
        <v>22</v>
      </c>
      <c r="F105" s="394" t="s">
        <v>404</v>
      </c>
      <c r="G105" s="396" t="s">
        <v>405</v>
      </c>
      <c r="H105" s="397">
        <v>1</v>
      </c>
      <c r="I105" s="394" t="s">
        <v>438</v>
      </c>
      <c r="J105" s="394" t="s">
        <v>36</v>
      </c>
      <c r="K105" s="394">
        <v>1</v>
      </c>
      <c r="L105" s="398" t="s">
        <v>446</v>
      </c>
      <c r="M105" s="398" t="s">
        <v>447</v>
      </c>
      <c r="N105" s="397" t="s">
        <v>448</v>
      </c>
      <c r="O105" s="397" t="s">
        <v>445</v>
      </c>
      <c r="P105" s="397">
        <v>12</v>
      </c>
      <c r="Q105" s="399">
        <v>3000</v>
      </c>
      <c r="R105" s="400">
        <f>Q105*P105</f>
        <v>36000</v>
      </c>
      <c r="S105" s="401">
        <f t="shared" si="25"/>
        <v>36000</v>
      </c>
      <c r="T105" s="402">
        <v>1</v>
      </c>
      <c r="U105" s="399">
        <f t="shared" si="23"/>
        <v>36000</v>
      </c>
      <c r="V105" s="403">
        <f t="shared" si="19"/>
        <v>36000</v>
      </c>
      <c r="W105" s="389"/>
    </row>
    <row r="106" spans="1:24" ht="23.25" customHeight="1">
      <c r="A106" s="151">
        <v>75</v>
      </c>
      <c r="B106" s="146" t="s">
        <v>190</v>
      </c>
      <c r="C106" s="147" t="s">
        <v>393</v>
      </c>
      <c r="D106" s="146" t="s">
        <v>394</v>
      </c>
      <c r="E106" s="146">
        <v>22</v>
      </c>
      <c r="F106" s="146" t="s">
        <v>395</v>
      </c>
      <c r="G106" s="11" t="s">
        <v>396</v>
      </c>
      <c r="H106" s="151">
        <v>1</v>
      </c>
      <c r="I106" s="146" t="s">
        <v>45</v>
      </c>
      <c r="J106" s="146" t="s">
        <v>23</v>
      </c>
      <c r="K106" s="146">
        <v>1</v>
      </c>
      <c r="L106" s="162" t="s">
        <v>711</v>
      </c>
      <c r="M106" s="162" t="s">
        <v>711</v>
      </c>
      <c r="N106" s="151"/>
      <c r="O106" s="151" t="s">
        <v>712</v>
      </c>
      <c r="P106" s="151">
        <v>12</v>
      </c>
      <c r="Q106" s="152">
        <v>2500</v>
      </c>
      <c r="R106" s="153">
        <f>Q106*P106</f>
        <v>30000</v>
      </c>
      <c r="S106" s="154">
        <f t="shared" si="25"/>
        <v>30000</v>
      </c>
      <c r="T106" s="155">
        <v>1</v>
      </c>
      <c r="U106" s="152">
        <f t="shared" si="23"/>
        <v>30000</v>
      </c>
      <c r="V106" s="156">
        <f t="shared" si="19"/>
        <v>30000</v>
      </c>
      <c r="W106" s="389"/>
    </row>
    <row r="107" spans="1:24" ht="23.25" hidden="1" customHeight="1">
      <c r="A107" s="388" t="s">
        <v>710</v>
      </c>
      <c r="B107" s="388"/>
      <c r="C107" s="388"/>
      <c r="D107" s="388"/>
      <c r="E107" s="388"/>
      <c r="F107" s="388"/>
      <c r="G107" s="388"/>
      <c r="H107" s="388"/>
      <c r="I107" s="388"/>
      <c r="J107" s="388"/>
      <c r="K107" s="388"/>
      <c r="L107" s="388"/>
      <c r="M107" s="388"/>
      <c r="N107" s="388"/>
      <c r="O107" s="388"/>
      <c r="P107" s="388"/>
      <c r="Q107" s="388"/>
      <c r="R107" s="388"/>
      <c r="S107" s="388"/>
      <c r="T107" s="388"/>
      <c r="U107" s="388"/>
      <c r="V107" s="388"/>
      <c r="W107" s="390">
        <f>W2+W7+W14+W17+W20+W24+W27+W31+W36+W43+W47+W49+W56+W59+W66+W71+W75+W79+W81+W85+W88+W91</f>
        <v>27513612</v>
      </c>
    </row>
  </sheetData>
  <autoFilter ref="A1:V107">
    <filterColumn colId="10">
      <filters>
        <filter val="1"/>
      </filters>
    </filterColumn>
  </autoFilter>
  <mergeCells count="6">
    <mergeCell ref="Q71:Q73"/>
    <mergeCell ref="R71:R73"/>
    <mergeCell ref="Q75:Q77"/>
    <mergeCell ref="R75:R77"/>
    <mergeCell ref="Q79:Q80"/>
    <mergeCell ref="R79:R80"/>
  </mergeCells>
  <phoneticPr fontId="4" type="noConversion"/>
  <conditionalFormatting sqref="B31:B35">
    <cfRule type="duplicateValues" priority="68"/>
    <cfRule type="colorScale" priority="69">
      <colorScale>
        <cfvo type="min"/>
        <cfvo type="max"/>
        <color rgb="FFFCFCFF"/>
        <color rgb="FF63BE7B"/>
      </colorScale>
    </cfRule>
    <cfRule type="iconSet" priority="70">
      <iconSet>
        <cfvo type="percent" val="0"/>
        <cfvo type="percent" val="33"/>
        <cfvo type="percent" val="67"/>
      </iconSet>
    </cfRule>
  </conditionalFormatting>
  <conditionalFormatting sqref="H43:H46">
    <cfRule type="colorScale" priority="6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7">
      <colorScale>
        <cfvo type="min"/>
        <cfvo type="max"/>
        <color rgb="FFF8696B"/>
        <color rgb="FFFCFCFF"/>
      </colorScale>
    </cfRule>
  </conditionalFormatting>
  <conditionalFormatting sqref="H57:H58">
    <cfRule type="colorScale" priority="6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">
      <colorScale>
        <cfvo type="min"/>
        <cfvo type="max"/>
        <color rgb="FFF8696B"/>
        <color rgb="FFFCFCFF"/>
      </colorScale>
    </cfRule>
  </conditionalFormatting>
  <conditionalFormatting sqref="B57:B59">
    <cfRule type="duplicateValues" priority="61"/>
    <cfRule type="colorScale" priority="62">
      <colorScale>
        <cfvo type="min"/>
        <cfvo type="max"/>
        <color rgb="FFFCFCFF"/>
        <color rgb="FF63BE7B"/>
      </colorScale>
    </cfRule>
    <cfRule type="iconSet" priority="63">
      <iconSet>
        <cfvo type="percent" val="0"/>
        <cfvo type="percent" val="33"/>
        <cfvo type="percent" val="67"/>
      </iconSet>
    </cfRule>
  </conditionalFormatting>
  <conditionalFormatting sqref="H71">
    <cfRule type="colorScale" priority="5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0">
      <colorScale>
        <cfvo type="min"/>
        <cfvo type="max"/>
        <color rgb="FFF8696B"/>
        <color rgb="FFFCFCFF"/>
      </colorScale>
    </cfRule>
  </conditionalFormatting>
  <conditionalFormatting sqref="H72:H73">
    <cfRule type="colorScale" priority="5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8">
      <colorScale>
        <cfvo type="min"/>
        <cfvo type="max"/>
        <color rgb="FFF8696B"/>
        <color rgb="FFFCFCFF"/>
      </colorScale>
    </cfRule>
  </conditionalFormatting>
  <conditionalFormatting sqref="H74">
    <cfRule type="colorScale" priority="5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">
      <colorScale>
        <cfvo type="min"/>
        <cfvo type="max"/>
        <color rgb="FFF8696B"/>
        <color rgb="FFFCFCFF"/>
      </colorScale>
    </cfRule>
  </conditionalFormatting>
  <conditionalFormatting sqref="H82">
    <cfRule type="colorScale" priority="5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4">
      <colorScale>
        <cfvo type="min"/>
        <cfvo type="max"/>
        <color rgb="FFF8696B"/>
        <color rgb="FFFCFCFF"/>
      </colorScale>
    </cfRule>
  </conditionalFormatting>
  <conditionalFormatting sqref="B82">
    <cfRule type="duplicateValues" priority="50"/>
    <cfRule type="colorScale" priority="51">
      <colorScale>
        <cfvo type="min"/>
        <cfvo type="max"/>
        <color rgb="FFFCFCFF"/>
        <color rgb="FF63BE7B"/>
      </colorScale>
    </cfRule>
    <cfRule type="iconSet" priority="52">
      <iconSet>
        <cfvo type="percent" val="0"/>
        <cfvo type="percent" val="33"/>
        <cfvo type="percent" val="67"/>
      </iconSet>
    </cfRule>
  </conditionalFormatting>
  <conditionalFormatting sqref="H83">
    <cfRule type="colorScale" priority="4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">
      <colorScale>
        <cfvo type="min"/>
        <cfvo type="max"/>
        <color rgb="FFF8696B"/>
        <color rgb="FFFCFCFF"/>
      </colorScale>
    </cfRule>
  </conditionalFormatting>
  <conditionalFormatting sqref="B83">
    <cfRule type="duplicateValues" priority="45"/>
    <cfRule type="colorScale" priority="46">
      <colorScale>
        <cfvo type="min"/>
        <cfvo type="max"/>
        <color rgb="FFFCFCFF"/>
        <color rgb="FF63BE7B"/>
      </colorScale>
    </cfRule>
    <cfRule type="iconSet" priority="47">
      <iconSet>
        <cfvo type="percent" val="0"/>
        <cfvo type="percent" val="33"/>
        <cfvo type="percent" val="67"/>
      </iconSet>
    </cfRule>
  </conditionalFormatting>
  <conditionalFormatting sqref="H85:H87">
    <cfRule type="colorScale" priority="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4">
      <colorScale>
        <cfvo type="min"/>
        <cfvo type="max"/>
        <color rgb="FFF8696B"/>
        <color rgb="FFFCFCFF"/>
      </colorScale>
    </cfRule>
  </conditionalFormatting>
  <conditionalFormatting sqref="H79:H80">
    <cfRule type="colorScale" priority="7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2">
      <colorScale>
        <cfvo type="min"/>
        <cfvo type="max"/>
        <color rgb="FFF8696B"/>
        <color rgb="FFFCFCFF"/>
      </colorScale>
    </cfRule>
  </conditionalFormatting>
  <conditionalFormatting sqref="H75:H78">
    <cfRule type="colorScale" priority="7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4">
      <colorScale>
        <cfvo type="min"/>
        <cfvo type="max"/>
        <color rgb="FFF8696B"/>
        <color rgb="FFFCFCFF"/>
      </colorScale>
    </cfRule>
  </conditionalFormatting>
  <conditionalFormatting sqref="B47:B48">
    <cfRule type="duplicateValues" priority="75"/>
    <cfRule type="colorScale" priority="76">
      <colorScale>
        <cfvo type="min"/>
        <cfvo type="max"/>
        <color rgb="FFFCFCFF"/>
        <color rgb="FF63BE7B"/>
      </colorScale>
    </cfRule>
    <cfRule type="iconSet" priority="77">
      <iconSet>
        <cfvo type="percent" val="0"/>
        <cfvo type="percent" val="33"/>
        <cfvo type="percent" val="67"/>
      </iconSet>
    </cfRule>
  </conditionalFormatting>
  <conditionalFormatting sqref="B36:B42 B1 B22:B30 B3:B19">
    <cfRule type="duplicateValues" priority="78"/>
    <cfRule type="colorScale" priority="79">
      <colorScale>
        <cfvo type="min"/>
        <cfvo type="max"/>
        <color rgb="FFFCFCFF"/>
        <color rgb="FF63BE7B"/>
      </colorScale>
    </cfRule>
    <cfRule type="iconSet" priority="80">
      <iconSet>
        <cfvo type="percent" val="0"/>
        <cfvo type="percent" val="33"/>
        <cfvo type="percent" val="67"/>
      </iconSet>
    </cfRule>
  </conditionalFormatting>
  <conditionalFormatting sqref="B2">
    <cfRule type="duplicateValues" priority="81"/>
    <cfRule type="colorScale" priority="82">
      <colorScale>
        <cfvo type="min"/>
        <cfvo type="max"/>
        <color rgb="FFFCFCFF"/>
        <color rgb="FF63BE7B"/>
      </colorScale>
    </cfRule>
    <cfRule type="iconSet" priority="83">
      <iconSet>
        <cfvo type="percent" val="0"/>
        <cfvo type="percent" val="33"/>
        <cfvo type="percent" val="67"/>
      </iconSet>
    </cfRule>
  </conditionalFormatting>
  <conditionalFormatting sqref="H2">
    <cfRule type="colorScale" priority="8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5">
      <colorScale>
        <cfvo type="min"/>
        <cfvo type="max"/>
        <color rgb="FFF8696B"/>
        <color rgb="FFFCFCFF"/>
      </colorScale>
    </cfRule>
  </conditionalFormatting>
  <conditionalFormatting sqref="B20:B21">
    <cfRule type="duplicateValues" priority="38"/>
    <cfRule type="colorScale" priority="39">
      <colorScale>
        <cfvo type="min"/>
        <cfvo type="max"/>
        <color rgb="FFFCFCFF"/>
        <color rgb="FF63BE7B"/>
      </colorScale>
    </cfRule>
    <cfRule type="iconSet" priority="40">
      <iconSet>
        <cfvo type="percent" val="0"/>
        <cfvo type="percent" val="33"/>
        <cfvo type="percent" val="67"/>
      </iconSet>
    </cfRule>
  </conditionalFormatting>
  <conditionalFormatting sqref="H20:H21">
    <cfRule type="colorScale" priority="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2">
      <colorScale>
        <cfvo type="min"/>
        <cfvo type="max"/>
        <color rgb="FFF8696B"/>
        <color rgb="FFFCFCFF"/>
      </colorScale>
    </cfRule>
  </conditionalFormatting>
  <conditionalFormatting sqref="H22:H41 H1 H3:H19">
    <cfRule type="colorScale" priority="8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7">
      <colorScale>
        <cfvo type="min"/>
        <cfvo type="max"/>
        <color rgb="FFF8696B"/>
        <color rgb="FFFCFCFF"/>
      </colorScale>
    </cfRule>
  </conditionalFormatting>
  <conditionalFormatting sqref="H52">
    <cfRule type="colorScale" priority="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">
      <colorScale>
        <cfvo type="min"/>
        <cfvo type="max"/>
        <color rgb="FFF8696B"/>
        <color rgb="FFFCFCFF"/>
      </colorScale>
    </cfRule>
  </conditionalFormatting>
  <conditionalFormatting sqref="B52">
    <cfRule type="duplicateValues" priority="33"/>
    <cfRule type="colorScale" priority="34">
      <colorScale>
        <cfvo type="min"/>
        <cfvo type="max"/>
        <color rgb="FFFCFCFF"/>
        <color rgb="FF63BE7B"/>
      </colorScale>
    </cfRule>
    <cfRule type="iconSet" priority="35">
      <iconSet>
        <cfvo type="percent" val="0"/>
        <cfvo type="percent" val="33"/>
        <cfvo type="percent" val="67"/>
      </iconSet>
    </cfRule>
  </conditionalFormatting>
  <conditionalFormatting sqref="H54">
    <cfRule type="colorScale" priority="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2">
      <colorScale>
        <cfvo type="min"/>
        <cfvo type="max"/>
        <color rgb="FFF8696B"/>
        <color rgb="FFFCFCFF"/>
      </colorScale>
    </cfRule>
  </conditionalFormatting>
  <conditionalFormatting sqref="B54">
    <cfRule type="duplicateValues" priority="28"/>
    <cfRule type="colorScale" priority="29">
      <colorScale>
        <cfvo type="min"/>
        <cfvo type="max"/>
        <color rgb="FFFCFCFF"/>
        <color rgb="FF63BE7B"/>
      </colorScale>
    </cfRule>
    <cfRule type="iconSet" priority="30">
      <iconSet>
        <cfvo type="percent" val="0"/>
        <cfvo type="percent" val="33"/>
        <cfvo type="percent" val="67"/>
      </iconSet>
    </cfRule>
  </conditionalFormatting>
  <conditionalFormatting sqref="H53">
    <cfRule type="colorScale" priority="2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">
      <colorScale>
        <cfvo type="min"/>
        <cfvo type="max"/>
        <color rgb="FFF8696B"/>
        <color rgb="FFFCFCFF"/>
      </colorScale>
    </cfRule>
  </conditionalFormatting>
  <conditionalFormatting sqref="B53">
    <cfRule type="duplicateValues" priority="23"/>
    <cfRule type="colorScale" priority="24">
      <colorScale>
        <cfvo type="min"/>
        <cfvo type="max"/>
        <color rgb="FFFCFCFF"/>
        <color rgb="FF63BE7B"/>
      </colorScale>
    </cfRule>
    <cfRule type="iconSet" priority="25">
      <iconSet>
        <cfvo type="percent" val="0"/>
        <cfvo type="percent" val="33"/>
        <cfvo type="percent" val="67"/>
      </iconSet>
    </cfRule>
  </conditionalFormatting>
  <conditionalFormatting sqref="H49:H51 H55">
    <cfRule type="colorScale" priority="8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9">
      <colorScale>
        <cfvo type="min"/>
        <cfvo type="max"/>
        <color rgb="FFF8696B"/>
        <color rgb="FFFCFCFF"/>
      </colorScale>
    </cfRule>
  </conditionalFormatting>
  <conditionalFormatting sqref="B49:B51 B55">
    <cfRule type="duplicateValues" priority="90"/>
    <cfRule type="colorScale" priority="91">
      <colorScale>
        <cfvo type="min"/>
        <cfvo type="max"/>
        <color rgb="FFFCFCFF"/>
        <color rgb="FF63BE7B"/>
      </colorScale>
    </cfRule>
    <cfRule type="iconSet" priority="92">
      <iconSet>
        <cfvo type="percent" val="0"/>
        <cfvo type="percent" val="33"/>
        <cfvo type="percent" val="67"/>
      </iconSet>
    </cfRule>
  </conditionalFormatting>
  <conditionalFormatting sqref="H56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2">
      <colorScale>
        <cfvo type="min"/>
        <cfvo type="max"/>
        <color rgb="FFF8696B"/>
        <color rgb="FFFCFCFF"/>
      </colorScale>
    </cfRule>
  </conditionalFormatting>
  <conditionalFormatting sqref="B56">
    <cfRule type="duplicateValues" priority="18"/>
    <cfRule type="colorScale" priority="19">
      <colorScale>
        <cfvo type="min"/>
        <cfvo type="max"/>
        <color rgb="FFFCFCFF"/>
        <color rgb="FF63BE7B"/>
      </colorScale>
    </cfRule>
    <cfRule type="iconSet" priority="20">
      <iconSet>
        <cfvo type="percent" val="0"/>
        <cfvo type="percent" val="33"/>
        <cfvo type="percent" val="67"/>
      </iconSet>
    </cfRule>
  </conditionalFormatting>
  <conditionalFormatting sqref="H59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">
      <colorScale>
        <cfvo type="min"/>
        <cfvo type="max"/>
        <color rgb="FFF8696B"/>
        <color rgb="FFFCFCFF"/>
      </colorScale>
    </cfRule>
  </conditionalFormatting>
  <conditionalFormatting sqref="H84">
    <cfRule type="colorScale" priority="9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4">
      <colorScale>
        <cfvo type="min"/>
        <cfvo type="max"/>
        <color rgb="FFF8696B"/>
        <color rgb="FFFCFCFF"/>
      </colorScale>
    </cfRule>
  </conditionalFormatting>
  <conditionalFormatting sqref="B84">
    <cfRule type="duplicateValues" priority="95"/>
    <cfRule type="colorScale" priority="96">
      <colorScale>
        <cfvo type="min"/>
        <cfvo type="max"/>
        <color rgb="FFFCFCFF"/>
        <color rgb="FF63BE7B"/>
      </colorScale>
    </cfRule>
    <cfRule type="iconSet" priority="97">
      <iconSet>
        <cfvo type="percent" val="0"/>
        <cfvo type="percent" val="33"/>
        <cfvo type="percent" val="67"/>
      </iconSet>
    </cfRule>
  </conditionalFormatting>
  <conditionalFormatting sqref="H88:H90 H47:H48 H81 H42">
    <cfRule type="colorScale" priority="9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9">
      <colorScale>
        <cfvo type="min"/>
        <cfvo type="max"/>
        <color rgb="FFF8696B"/>
        <color rgb="FFFCFCFF"/>
      </colorScale>
    </cfRule>
  </conditionalFormatting>
  <conditionalFormatting sqref="B85:B90 B43:B46 B81">
    <cfRule type="duplicateValues" priority="100"/>
    <cfRule type="colorScale" priority="101">
      <colorScale>
        <cfvo type="min"/>
        <cfvo type="max"/>
        <color rgb="FFFCFCFF"/>
        <color rgb="FF63BE7B"/>
      </colorScale>
    </cfRule>
    <cfRule type="iconSet" priority="102">
      <iconSet>
        <cfvo type="percent" val="0"/>
        <cfvo type="percent" val="33"/>
        <cfvo type="percent" val="67"/>
      </iconSet>
    </cfRule>
  </conditionalFormatting>
  <conditionalFormatting sqref="H91:H103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2">
      <colorScale>
        <cfvo type="min"/>
        <cfvo type="max"/>
        <color rgb="FFF8696B"/>
        <color rgb="FFFCFCFF"/>
      </colorScale>
    </cfRule>
  </conditionalFormatting>
  <conditionalFormatting sqref="B91:B103">
    <cfRule type="duplicateValues" priority="13"/>
    <cfRule type="colorScale" priority="14">
      <colorScale>
        <cfvo type="min"/>
        <cfvo type="max"/>
        <color rgb="FFFCFCFF"/>
        <color rgb="FF63BE7B"/>
      </colorScale>
    </cfRule>
    <cfRule type="iconSet" priority="15">
      <iconSet>
        <cfvo type="percent" val="0"/>
        <cfvo type="percent" val="33"/>
        <cfvo type="percent" val="67"/>
      </iconSet>
    </cfRule>
  </conditionalFormatting>
  <conditionalFormatting sqref="H62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">
      <colorScale>
        <cfvo type="min"/>
        <cfvo type="max"/>
        <color rgb="FFF8696B"/>
        <color rgb="FFFCFCFF"/>
      </colorScale>
    </cfRule>
  </conditionalFormatting>
  <conditionalFormatting sqref="B62">
    <cfRule type="duplicateValues" priority="8"/>
    <cfRule type="colorScale" priority="9">
      <colorScale>
        <cfvo type="min"/>
        <cfvo type="max"/>
        <color rgb="FFFCFCFF"/>
        <color rgb="FF63BE7B"/>
      </colorScale>
    </cfRule>
    <cfRule type="iconSet" priority="10">
      <iconSet>
        <cfvo type="percent" val="0"/>
        <cfvo type="percent" val="33"/>
        <cfvo type="percent" val="67"/>
      </iconSet>
    </cfRule>
  </conditionalFormatting>
  <conditionalFormatting sqref="H63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">
      <colorScale>
        <cfvo type="min"/>
        <cfvo type="max"/>
        <color rgb="FFF8696B"/>
        <color rgb="FFFCFCFF"/>
      </colorScale>
    </cfRule>
  </conditionalFormatting>
  <conditionalFormatting sqref="B63">
    <cfRule type="duplicateValues" priority="3"/>
    <cfRule type="colorScale" priority="4">
      <colorScale>
        <cfvo type="min"/>
        <cfvo type="max"/>
        <color rgb="FFFCFCFF"/>
        <color rgb="FF63BE7B"/>
      </colorScale>
    </cfRule>
    <cfRule type="iconSet" priority="5">
      <iconSet>
        <cfvo type="percent" val="0"/>
        <cfvo type="percent" val="33"/>
        <cfvo type="percent" val="67"/>
      </iconSet>
    </cfRule>
  </conditionalFormatting>
  <conditionalFormatting sqref="H60:H61 H64:H65">
    <cfRule type="colorScale" priority="10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4">
      <colorScale>
        <cfvo type="min"/>
        <cfvo type="max"/>
        <color rgb="FFF8696B"/>
        <color rgb="FFFCFCFF"/>
      </colorScale>
    </cfRule>
  </conditionalFormatting>
  <conditionalFormatting sqref="B60:B61 B64:B65">
    <cfRule type="duplicateValues" priority="105"/>
    <cfRule type="colorScale" priority="106">
      <colorScale>
        <cfvo type="min"/>
        <cfvo type="max"/>
        <color rgb="FFFCFCFF"/>
        <color rgb="FF63BE7B"/>
      </colorScale>
    </cfRule>
    <cfRule type="iconSet" priority="107">
      <iconSet>
        <cfvo type="percent" val="0"/>
        <cfvo type="percent" val="33"/>
        <cfvo type="percent" val="67"/>
      </iconSet>
    </cfRule>
  </conditionalFormatting>
  <conditionalFormatting sqref="H66:H70">
    <cfRule type="colorScale" priority="10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9">
      <colorScale>
        <cfvo type="min"/>
        <cfvo type="max"/>
        <color rgb="FFF8696B"/>
        <color rgb="FFFCFCFF"/>
      </colorScale>
    </cfRule>
  </conditionalFormatting>
  <conditionalFormatting sqref="B66:B80">
    <cfRule type="duplicateValues" priority="110"/>
    <cfRule type="colorScale" priority="111">
      <colorScale>
        <cfvo type="min"/>
        <cfvo type="max"/>
        <color rgb="FFFCFCFF"/>
        <color rgb="FF63BE7B"/>
      </colorScale>
    </cfRule>
    <cfRule type="iconSet" priority="112">
      <iconSet>
        <cfvo type="percent" val="0"/>
        <cfvo type="percent" val="33"/>
        <cfvo type="percent" val="67"/>
      </iconSet>
    </cfRule>
  </conditionalFormatting>
  <conditionalFormatting sqref="H104:H106">
    <cfRule type="colorScale" priority="11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14">
      <colorScale>
        <cfvo type="min"/>
        <cfvo type="max"/>
        <color rgb="FFF8696B"/>
        <color rgb="FFFCFCFF"/>
      </colorScale>
    </cfRule>
  </conditionalFormatting>
  <conditionalFormatting sqref="B104:B106">
    <cfRule type="duplicateValues" priority="115"/>
    <cfRule type="colorScale" priority="116">
      <colorScale>
        <cfvo type="min"/>
        <cfvo type="max"/>
        <color rgb="FFFCFCFF"/>
        <color rgb="FF63BE7B"/>
      </colorScale>
    </cfRule>
    <cfRule type="iconSet" priority="117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59999389629810485"/>
  </sheetPr>
  <dimension ref="A1:V106"/>
  <sheetViews>
    <sheetView workbookViewId="0">
      <pane xSplit="8" ySplit="1" topLeftCell="I2" activePane="bottomRight" state="frozen"/>
      <selection activeCell="F41" sqref="F41"/>
      <selection pane="topRight" activeCell="F41" sqref="F41"/>
      <selection pane="bottomLeft" activeCell="F41" sqref="F41"/>
      <selection pane="bottomRight" activeCell="F41" sqref="F41"/>
    </sheetView>
  </sheetViews>
  <sheetFormatPr defaultColWidth="7.5" defaultRowHeight="23.25" customHeight="1"/>
  <cols>
    <col min="1" max="1" width="4.375" style="393" customWidth="1"/>
    <col min="2" max="2" width="7" style="393" customWidth="1"/>
    <col min="3" max="3" width="8.875" style="393" customWidth="1"/>
    <col min="4" max="4" width="8.875" customWidth="1"/>
    <col min="5" max="5" width="6.5" customWidth="1"/>
    <col min="6" max="6" width="9.875" customWidth="1"/>
    <col min="7" max="7" width="9.875" style="393" customWidth="1"/>
    <col min="8" max="8" width="5.375" style="393" customWidth="1"/>
    <col min="9" max="10" width="6.5" style="393" customWidth="1"/>
    <col min="11" max="11" width="8" style="393" customWidth="1"/>
    <col min="12" max="12" width="37.5" style="393" customWidth="1"/>
    <col min="13" max="13" width="22.75" style="393" hidden="1" customWidth="1"/>
    <col min="14" max="14" width="11.375" style="393" customWidth="1"/>
    <col min="15" max="16" width="7.25" style="393" customWidth="1"/>
    <col min="17" max="19" width="11.125" style="393" customWidth="1"/>
    <col min="20" max="20" width="5.5" style="393" customWidth="1"/>
    <col min="21" max="21" width="10.875" style="393" customWidth="1"/>
    <col min="22" max="22" width="10.875" style="407" customWidth="1"/>
    <col min="23" max="16384" width="7.5" style="393"/>
  </cols>
  <sheetData>
    <row r="1" spans="1:22" ht="28.5" customHeight="1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449</v>
      </c>
      <c r="G1" s="3" t="s">
        <v>5</v>
      </c>
      <c r="H1" s="180" t="s">
        <v>468</v>
      </c>
      <c r="I1" s="180" t="s">
        <v>467</v>
      </c>
      <c r="J1" s="180" t="s">
        <v>466</v>
      </c>
      <c r="K1" s="180" t="s">
        <v>465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10</v>
      </c>
      <c r="Q1" s="5" t="s">
        <v>11</v>
      </c>
      <c r="R1" s="6" t="s">
        <v>12</v>
      </c>
      <c r="S1" s="7" t="s">
        <v>13</v>
      </c>
      <c r="T1" s="8" t="s">
        <v>14</v>
      </c>
      <c r="U1" s="9" t="s">
        <v>15</v>
      </c>
      <c r="V1" s="6" t="s">
        <v>16</v>
      </c>
    </row>
    <row r="2" spans="1:22" ht="23.25" customHeight="1">
      <c r="A2" s="11">
        <v>1</v>
      </c>
      <c r="B2" s="12" t="s">
        <v>17</v>
      </c>
      <c r="C2" s="13" t="s">
        <v>18</v>
      </c>
      <c r="D2" s="11" t="s">
        <v>19</v>
      </c>
      <c r="E2" s="11">
        <v>1</v>
      </c>
      <c r="F2" s="11" t="s">
        <v>20</v>
      </c>
      <c r="G2" s="11" t="s">
        <v>21</v>
      </c>
      <c r="H2" s="14">
        <v>1</v>
      </c>
      <c r="I2" s="11" t="s">
        <v>22</v>
      </c>
      <c r="J2" s="11" t="s">
        <v>23</v>
      </c>
      <c r="K2" s="11">
        <v>1</v>
      </c>
      <c r="L2" s="15" t="s">
        <v>24</v>
      </c>
      <c r="M2" s="16" t="s">
        <v>25</v>
      </c>
      <c r="N2" s="17" t="s">
        <v>26</v>
      </c>
      <c r="O2" s="18" t="s">
        <v>27</v>
      </c>
      <c r="P2" s="19">
        <v>6</v>
      </c>
      <c r="Q2" s="20">
        <v>730</v>
      </c>
      <c r="R2" s="21">
        <f>Q2*0.2</f>
        <v>146</v>
      </c>
      <c r="S2" s="21">
        <f>Q2+R2</f>
        <v>876</v>
      </c>
      <c r="T2" s="22">
        <v>1</v>
      </c>
      <c r="U2" s="23">
        <f>S2*1110</f>
        <v>972360</v>
      </c>
      <c r="V2" s="61">
        <f>U2</f>
        <v>972360</v>
      </c>
    </row>
    <row r="3" spans="1:22" ht="23.25" customHeight="1">
      <c r="A3" s="11">
        <v>2</v>
      </c>
      <c r="B3" s="12" t="s">
        <v>17</v>
      </c>
      <c r="C3" s="13" t="s">
        <v>18</v>
      </c>
      <c r="D3" s="11" t="s">
        <v>19</v>
      </c>
      <c r="E3" s="11">
        <v>1</v>
      </c>
      <c r="F3" s="11" t="s">
        <v>20</v>
      </c>
      <c r="G3" s="11" t="s">
        <v>21</v>
      </c>
      <c r="H3" s="14">
        <v>2</v>
      </c>
      <c r="I3" s="11" t="s">
        <v>22</v>
      </c>
      <c r="J3" s="11" t="s">
        <v>23</v>
      </c>
      <c r="K3" s="11">
        <v>1</v>
      </c>
      <c r="L3" s="15" t="s">
        <v>28</v>
      </c>
      <c r="M3" s="16" t="s">
        <v>29</v>
      </c>
      <c r="N3" s="17" t="s">
        <v>30</v>
      </c>
      <c r="O3" s="18" t="s">
        <v>31</v>
      </c>
      <c r="P3" s="19">
        <v>11</v>
      </c>
      <c r="Q3" s="20">
        <v>1173</v>
      </c>
      <c r="R3" s="21">
        <f>Q3*0.2</f>
        <v>234.60000000000002</v>
      </c>
      <c r="S3" s="21">
        <f>Q3+R3</f>
        <v>1407.6</v>
      </c>
      <c r="T3" s="22">
        <v>1</v>
      </c>
      <c r="U3" s="23">
        <f>S3*1110</f>
        <v>1562436</v>
      </c>
      <c r="V3" s="61">
        <f>U3</f>
        <v>1562436</v>
      </c>
    </row>
    <row r="4" spans="1:22" ht="23.25" customHeight="1">
      <c r="A4" s="11">
        <v>1</v>
      </c>
      <c r="B4" s="12" t="s">
        <v>32</v>
      </c>
      <c r="C4" s="13" t="s">
        <v>33</v>
      </c>
      <c r="D4" s="11" t="s">
        <v>19</v>
      </c>
      <c r="E4" s="11">
        <v>1</v>
      </c>
      <c r="F4" s="11" t="s">
        <v>34</v>
      </c>
      <c r="G4" s="11" t="s">
        <v>35</v>
      </c>
      <c r="H4" s="14">
        <v>3</v>
      </c>
      <c r="I4" s="11" t="s">
        <v>22</v>
      </c>
      <c r="J4" s="11" t="s">
        <v>36</v>
      </c>
      <c r="K4" s="11">
        <v>1</v>
      </c>
      <c r="L4" s="15" t="s">
        <v>37</v>
      </c>
      <c r="M4" s="16" t="s">
        <v>38</v>
      </c>
      <c r="N4" s="17" t="s">
        <v>39</v>
      </c>
      <c r="O4" s="18" t="s">
        <v>40</v>
      </c>
      <c r="P4" s="19">
        <v>6</v>
      </c>
      <c r="Q4" s="24">
        <v>40000</v>
      </c>
      <c r="R4" s="25">
        <f>Q4*0.2</f>
        <v>8000</v>
      </c>
      <c r="S4" s="26">
        <f t="shared" ref="S4:S67" si="0">Q4+R4</f>
        <v>48000</v>
      </c>
      <c r="T4" s="22">
        <v>1</v>
      </c>
      <c r="U4" s="24">
        <f>S4</f>
        <v>48000</v>
      </c>
      <c r="V4" s="61">
        <f t="shared" ref="V4:V56" si="1">U4</f>
        <v>48000</v>
      </c>
    </row>
    <row r="5" spans="1:22" ht="23.25" customHeight="1">
      <c r="A5" s="11">
        <v>2</v>
      </c>
      <c r="B5" s="12" t="s">
        <v>41</v>
      </c>
      <c r="C5" s="13" t="s">
        <v>42</v>
      </c>
      <c r="D5" s="11" t="s">
        <v>19</v>
      </c>
      <c r="E5" s="11">
        <v>1</v>
      </c>
      <c r="F5" s="11" t="s">
        <v>43</v>
      </c>
      <c r="G5" s="11" t="s">
        <v>44</v>
      </c>
      <c r="H5" s="14">
        <v>4</v>
      </c>
      <c r="I5" s="11" t="s">
        <v>45</v>
      </c>
      <c r="J5" s="11" t="s">
        <v>46</v>
      </c>
      <c r="K5" s="11">
        <v>1</v>
      </c>
      <c r="L5" s="16" t="s">
        <v>47</v>
      </c>
      <c r="M5" s="16" t="s">
        <v>48</v>
      </c>
      <c r="N5" s="17" t="s">
        <v>49</v>
      </c>
      <c r="O5" s="18" t="s">
        <v>50</v>
      </c>
      <c r="P5" s="19">
        <v>6</v>
      </c>
      <c r="Q5" s="24">
        <v>100000</v>
      </c>
      <c r="R5" s="25">
        <f t="shared" ref="R5:R7" si="2">Q5*0.2</f>
        <v>20000</v>
      </c>
      <c r="S5" s="26">
        <f t="shared" si="0"/>
        <v>120000</v>
      </c>
      <c r="T5" s="22">
        <v>1</v>
      </c>
      <c r="U5" s="24">
        <f t="shared" ref="U5:U6" si="3">S5</f>
        <v>120000</v>
      </c>
      <c r="V5" s="61">
        <f t="shared" si="1"/>
        <v>120000</v>
      </c>
    </row>
    <row r="6" spans="1:22" ht="23.25" customHeight="1">
      <c r="A6" s="11">
        <v>3</v>
      </c>
      <c r="B6" s="12" t="s">
        <v>41</v>
      </c>
      <c r="C6" s="13" t="s">
        <v>42</v>
      </c>
      <c r="D6" s="11" t="s">
        <v>19</v>
      </c>
      <c r="E6" s="11">
        <v>1</v>
      </c>
      <c r="F6" s="11" t="s">
        <v>43</v>
      </c>
      <c r="G6" s="11" t="s">
        <v>44</v>
      </c>
      <c r="H6" s="14">
        <v>5</v>
      </c>
      <c r="I6" s="11" t="s">
        <v>51</v>
      </c>
      <c r="J6" s="11" t="s">
        <v>52</v>
      </c>
      <c r="K6" s="11">
        <v>1</v>
      </c>
      <c r="L6" s="16" t="s">
        <v>53</v>
      </c>
      <c r="M6" s="16" t="s">
        <v>54</v>
      </c>
      <c r="N6" s="17" t="s">
        <v>55</v>
      </c>
      <c r="O6" s="18" t="s">
        <v>56</v>
      </c>
      <c r="P6" s="19">
        <v>4</v>
      </c>
      <c r="Q6" s="24">
        <v>30000</v>
      </c>
      <c r="R6" s="25">
        <f t="shared" si="2"/>
        <v>6000</v>
      </c>
      <c r="S6" s="26">
        <f t="shared" si="0"/>
        <v>36000</v>
      </c>
      <c r="T6" s="22">
        <v>1</v>
      </c>
      <c r="U6" s="24">
        <f t="shared" si="3"/>
        <v>36000</v>
      </c>
      <c r="V6" s="61">
        <f t="shared" si="1"/>
        <v>36000</v>
      </c>
    </row>
    <row r="7" spans="1:22" ht="23.25" customHeight="1">
      <c r="A7" s="11">
        <v>4</v>
      </c>
      <c r="B7" s="12" t="s">
        <v>57</v>
      </c>
      <c r="C7" s="13" t="s">
        <v>58</v>
      </c>
      <c r="D7" s="11" t="s">
        <v>19</v>
      </c>
      <c r="E7" s="11">
        <v>2</v>
      </c>
      <c r="F7" s="11" t="s">
        <v>59</v>
      </c>
      <c r="G7" s="11" t="s">
        <v>60</v>
      </c>
      <c r="H7" s="14">
        <v>1</v>
      </c>
      <c r="I7" s="11" t="s">
        <v>61</v>
      </c>
      <c r="J7" s="11" t="s">
        <v>52</v>
      </c>
      <c r="K7" s="11">
        <v>1</v>
      </c>
      <c r="L7" s="28" t="s">
        <v>62</v>
      </c>
      <c r="M7" s="16" t="s">
        <v>63</v>
      </c>
      <c r="N7" s="17" t="s">
        <v>64</v>
      </c>
      <c r="O7" s="18" t="s">
        <v>65</v>
      </c>
      <c r="P7" s="19">
        <v>6</v>
      </c>
      <c r="Q7" s="24">
        <v>80000</v>
      </c>
      <c r="R7" s="25">
        <f t="shared" si="2"/>
        <v>16000</v>
      </c>
      <c r="S7" s="26">
        <f t="shared" si="0"/>
        <v>96000</v>
      </c>
      <c r="T7" s="22">
        <v>1</v>
      </c>
      <c r="U7" s="24">
        <f>S7</f>
        <v>96000</v>
      </c>
      <c r="V7" s="61">
        <f t="shared" si="1"/>
        <v>96000</v>
      </c>
    </row>
    <row r="8" spans="1:22" ht="23.25" customHeight="1">
      <c r="A8" s="11">
        <v>3</v>
      </c>
      <c r="B8" s="11" t="s">
        <v>66</v>
      </c>
      <c r="C8" s="13" t="s">
        <v>58</v>
      </c>
      <c r="D8" s="11" t="s">
        <v>19</v>
      </c>
      <c r="E8" s="11">
        <v>2</v>
      </c>
      <c r="F8" s="11" t="s">
        <v>59</v>
      </c>
      <c r="G8" s="11" t="s">
        <v>60</v>
      </c>
      <c r="H8" s="14">
        <v>2</v>
      </c>
      <c r="I8" s="11" t="s">
        <v>51</v>
      </c>
      <c r="J8" s="11" t="s">
        <v>67</v>
      </c>
      <c r="K8" s="11">
        <v>1</v>
      </c>
      <c r="L8" s="29" t="s">
        <v>68</v>
      </c>
      <c r="M8" s="30" t="s">
        <v>69</v>
      </c>
      <c r="N8" s="31" t="s">
        <v>70</v>
      </c>
      <c r="O8" s="17" t="s">
        <v>71</v>
      </c>
      <c r="P8" s="19">
        <v>12</v>
      </c>
      <c r="Q8" s="20">
        <v>300</v>
      </c>
      <c r="R8" s="21">
        <f>Q8*0.2</f>
        <v>60</v>
      </c>
      <c r="S8" s="21">
        <f>Q8+R8</f>
        <v>360</v>
      </c>
      <c r="T8" s="22">
        <v>1</v>
      </c>
      <c r="U8" s="23">
        <f>S8*1110</f>
        <v>399600</v>
      </c>
      <c r="V8" s="61">
        <f>U8</f>
        <v>399600</v>
      </c>
    </row>
    <row r="9" spans="1:22" ht="23.25" customHeight="1">
      <c r="A9" s="11">
        <v>5</v>
      </c>
      <c r="B9" s="11" t="s">
        <v>72</v>
      </c>
      <c r="C9" s="13" t="s">
        <v>73</v>
      </c>
      <c r="D9" s="11" t="s">
        <v>19</v>
      </c>
      <c r="E9" s="11">
        <v>2</v>
      </c>
      <c r="F9" s="11" t="s">
        <v>74</v>
      </c>
      <c r="G9" s="11" t="s">
        <v>60</v>
      </c>
      <c r="H9" s="14">
        <v>3</v>
      </c>
      <c r="I9" s="11" t="s">
        <v>75</v>
      </c>
      <c r="J9" s="11" t="s">
        <v>76</v>
      </c>
      <c r="K9" s="11">
        <v>1</v>
      </c>
      <c r="L9" s="32" t="s">
        <v>77</v>
      </c>
      <c r="M9" s="30" t="s">
        <v>78</v>
      </c>
      <c r="N9" s="11" t="s">
        <v>79</v>
      </c>
      <c r="O9" s="12" t="s">
        <v>80</v>
      </c>
      <c r="P9" s="33">
        <v>4</v>
      </c>
      <c r="Q9" s="34">
        <v>20000</v>
      </c>
      <c r="R9" s="25">
        <f t="shared" ref="R9:R10" si="4">Q9*0.2</f>
        <v>4000</v>
      </c>
      <c r="S9" s="26">
        <f t="shared" si="0"/>
        <v>24000</v>
      </c>
      <c r="T9" s="22">
        <v>1</v>
      </c>
      <c r="U9" s="35">
        <f>S9</f>
        <v>24000</v>
      </c>
      <c r="V9" s="61">
        <f t="shared" si="1"/>
        <v>24000</v>
      </c>
    </row>
    <row r="10" spans="1:22" ht="23.25" customHeight="1">
      <c r="A10" s="11">
        <v>6</v>
      </c>
      <c r="B10" s="11" t="s">
        <v>81</v>
      </c>
      <c r="C10" s="13" t="s">
        <v>82</v>
      </c>
      <c r="D10" s="11" t="s">
        <v>19</v>
      </c>
      <c r="E10" s="11">
        <v>2</v>
      </c>
      <c r="F10" s="11" t="s">
        <v>83</v>
      </c>
      <c r="G10" s="11" t="s">
        <v>60</v>
      </c>
      <c r="H10" s="14">
        <v>4</v>
      </c>
      <c r="I10" s="11" t="s">
        <v>84</v>
      </c>
      <c r="J10" s="11" t="s">
        <v>85</v>
      </c>
      <c r="K10" s="11">
        <v>1</v>
      </c>
      <c r="L10" s="36" t="s">
        <v>86</v>
      </c>
      <c r="M10" s="37" t="s">
        <v>87</v>
      </c>
      <c r="N10" s="11" t="s">
        <v>88</v>
      </c>
      <c r="O10" s="12" t="s">
        <v>89</v>
      </c>
      <c r="P10" s="33">
        <v>2</v>
      </c>
      <c r="Q10" s="34">
        <v>20000</v>
      </c>
      <c r="R10" s="25">
        <f t="shared" si="4"/>
        <v>4000</v>
      </c>
      <c r="S10" s="26">
        <f t="shared" si="0"/>
        <v>24000</v>
      </c>
      <c r="T10" s="22">
        <v>1</v>
      </c>
      <c r="U10" s="35">
        <f>S10</f>
        <v>24000</v>
      </c>
      <c r="V10" s="61">
        <f t="shared" si="1"/>
        <v>24000</v>
      </c>
    </row>
    <row r="11" spans="1:22" ht="23.25" customHeight="1">
      <c r="A11" s="11">
        <v>4</v>
      </c>
      <c r="B11" s="11" t="s">
        <v>90</v>
      </c>
      <c r="C11" s="13" t="s">
        <v>73</v>
      </c>
      <c r="D11" s="11" t="s">
        <v>19</v>
      </c>
      <c r="E11" s="11">
        <v>2</v>
      </c>
      <c r="F11" s="11" t="s">
        <v>74</v>
      </c>
      <c r="G11" s="11" t="s">
        <v>60</v>
      </c>
      <c r="H11" s="14">
        <v>5</v>
      </c>
      <c r="I11" s="11" t="s">
        <v>75</v>
      </c>
      <c r="J11" s="11" t="s">
        <v>76</v>
      </c>
      <c r="K11" s="11">
        <v>1</v>
      </c>
      <c r="L11" s="29" t="s">
        <v>91</v>
      </c>
      <c r="M11" s="29" t="s">
        <v>92</v>
      </c>
      <c r="N11" s="12" t="s">
        <v>93</v>
      </c>
      <c r="O11" s="38" t="s">
        <v>94</v>
      </c>
      <c r="P11" s="33">
        <v>6</v>
      </c>
      <c r="Q11" s="39">
        <v>290</v>
      </c>
      <c r="R11" s="21">
        <f>Q11*0.2</f>
        <v>58</v>
      </c>
      <c r="S11" s="21">
        <f>Q11+R11</f>
        <v>348</v>
      </c>
      <c r="T11" s="22">
        <v>1</v>
      </c>
      <c r="U11" s="23">
        <f>S11*1110</f>
        <v>386280</v>
      </c>
      <c r="V11" s="61">
        <f>U11</f>
        <v>386280</v>
      </c>
    </row>
    <row r="12" spans="1:22" ht="23.25" customHeight="1">
      <c r="A12" s="11">
        <v>7</v>
      </c>
      <c r="B12" s="11" t="s">
        <v>95</v>
      </c>
      <c r="C12" s="13" t="s">
        <v>96</v>
      </c>
      <c r="D12" s="11" t="s">
        <v>19</v>
      </c>
      <c r="E12" s="11">
        <v>2</v>
      </c>
      <c r="F12" s="11" t="s">
        <v>97</v>
      </c>
      <c r="G12" s="11" t="s">
        <v>60</v>
      </c>
      <c r="H12" s="14">
        <v>6</v>
      </c>
      <c r="I12" s="11" t="s">
        <v>98</v>
      </c>
      <c r="J12" s="11" t="s">
        <v>99</v>
      </c>
      <c r="K12" s="11">
        <v>1</v>
      </c>
      <c r="L12" s="32" t="s">
        <v>100</v>
      </c>
      <c r="M12" s="29" t="s">
        <v>101</v>
      </c>
      <c r="N12" s="31" t="s">
        <v>102</v>
      </c>
      <c r="O12" s="40" t="s">
        <v>103</v>
      </c>
      <c r="P12" s="33">
        <v>4</v>
      </c>
      <c r="Q12" s="34">
        <v>0</v>
      </c>
      <c r="R12" s="41">
        <v>0</v>
      </c>
      <c r="S12" s="26">
        <f t="shared" si="0"/>
        <v>0</v>
      </c>
      <c r="T12" s="22">
        <v>1</v>
      </c>
      <c r="U12" s="35">
        <v>0</v>
      </c>
      <c r="V12" s="61">
        <f t="shared" si="1"/>
        <v>0</v>
      </c>
    </row>
    <row r="13" spans="1:22" ht="23.25" customHeight="1">
      <c r="A13" s="11">
        <v>8</v>
      </c>
      <c r="B13" s="11" t="s">
        <v>41</v>
      </c>
      <c r="C13" s="13" t="s">
        <v>42</v>
      </c>
      <c r="D13" s="11" t="s">
        <v>19</v>
      </c>
      <c r="E13" s="11">
        <v>2</v>
      </c>
      <c r="F13" s="11" t="s">
        <v>104</v>
      </c>
      <c r="G13" s="11" t="s">
        <v>60</v>
      </c>
      <c r="H13" s="14">
        <v>7</v>
      </c>
      <c r="I13" s="11" t="s">
        <v>51</v>
      </c>
      <c r="J13" s="11" t="s">
        <v>105</v>
      </c>
      <c r="K13" s="11">
        <v>1</v>
      </c>
      <c r="L13" s="32" t="s">
        <v>106</v>
      </c>
      <c r="M13" s="29" t="s">
        <v>107</v>
      </c>
      <c r="N13" s="17" t="s">
        <v>108</v>
      </c>
      <c r="O13" s="43" t="s">
        <v>109</v>
      </c>
      <c r="P13" s="33">
        <v>4</v>
      </c>
      <c r="Q13" s="34">
        <v>0</v>
      </c>
      <c r="R13" s="41">
        <v>0</v>
      </c>
      <c r="S13" s="26">
        <f t="shared" si="0"/>
        <v>0</v>
      </c>
      <c r="T13" s="22">
        <v>1</v>
      </c>
      <c r="U13" s="35">
        <v>0</v>
      </c>
      <c r="V13" s="61">
        <f t="shared" si="1"/>
        <v>0</v>
      </c>
    </row>
    <row r="14" spans="1:22" ht="23.25" customHeight="1">
      <c r="A14" s="11">
        <v>9</v>
      </c>
      <c r="B14" s="11" t="s">
        <v>41</v>
      </c>
      <c r="C14" s="13" t="s">
        <v>42</v>
      </c>
      <c r="D14" s="11" t="s">
        <v>19</v>
      </c>
      <c r="E14" s="11">
        <v>3</v>
      </c>
      <c r="F14" s="11" t="s">
        <v>110</v>
      </c>
      <c r="G14" s="11" t="s">
        <v>111</v>
      </c>
      <c r="H14" s="14">
        <v>1</v>
      </c>
      <c r="I14" s="11" t="s">
        <v>51</v>
      </c>
      <c r="J14" s="11" t="s">
        <v>46</v>
      </c>
      <c r="K14" s="11">
        <v>1</v>
      </c>
      <c r="L14" s="44" t="s">
        <v>112</v>
      </c>
      <c r="M14" s="44" t="s">
        <v>113</v>
      </c>
      <c r="N14" s="31" t="s">
        <v>114</v>
      </c>
      <c r="O14" s="45" t="s">
        <v>109</v>
      </c>
      <c r="P14" s="33">
        <v>4</v>
      </c>
      <c r="Q14" s="34">
        <v>100000</v>
      </c>
      <c r="R14" s="25">
        <f t="shared" ref="R14:R25" si="5">Q14*0.2</f>
        <v>20000</v>
      </c>
      <c r="S14" s="26">
        <f t="shared" si="0"/>
        <v>120000</v>
      </c>
      <c r="T14" s="22">
        <v>1</v>
      </c>
      <c r="U14" s="41">
        <f>S14</f>
        <v>120000</v>
      </c>
      <c r="V14" s="61">
        <f t="shared" si="1"/>
        <v>120000</v>
      </c>
    </row>
    <row r="15" spans="1:22" ht="23.25" customHeight="1">
      <c r="A15" s="46">
        <v>10</v>
      </c>
      <c r="B15" s="46" t="s">
        <v>41</v>
      </c>
      <c r="C15" s="47" t="s">
        <v>42</v>
      </c>
      <c r="D15" s="46" t="s">
        <v>19</v>
      </c>
      <c r="E15" s="46">
        <v>3</v>
      </c>
      <c r="F15" s="48" t="s">
        <v>110</v>
      </c>
      <c r="G15" s="11" t="s">
        <v>111</v>
      </c>
      <c r="H15" s="48">
        <v>2</v>
      </c>
      <c r="I15" s="46" t="s">
        <v>45</v>
      </c>
      <c r="J15" s="46" t="s">
        <v>46</v>
      </c>
      <c r="K15" s="46">
        <v>1</v>
      </c>
      <c r="L15" s="49" t="s">
        <v>115</v>
      </c>
      <c r="M15" s="49" t="s">
        <v>116</v>
      </c>
      <c r="N15" s="50" t="s">
        <v>117</v>
      </c>
      <c r="O15" s="51" t="s">
        <v>118</v>
      </c>
      <c r="P15" s="52">
        <v>12</v>
      </c>
      <c r="Q15" s="53">
        <v>100000</v>
      </c>
      <c r="R15" s="54">
        <f t="shared" si="5"/>
        <v>20000</v>
      </c>
      <c r="S15" s="55">
        <f t="shared" si="0"/>
        <v>120000</v>
      </c>
      <c r="T15" s="56">
        <v>1</v>
      </c>
      <c r="U15" s="57">
        <f>S15</f>
        <v>120000</v>
      </c>
      <c r="V15" s="404">
        <f t="shared" si="1"/>
        <v>120000</v>
      </c>
    </row>
    <row r="16" spans="1:22" ht="23.25" customHeight="1">
      <c r="A16" s="46">
        <v>11</v>
      </c>
      <c r="B16" s="46" t="s">
        <v>57</v>
      </c>
      <c r="C16" s="47" t="s">
        <v>58</v>
      </c>
      <c r="D16" s="46" t="s">
        <v>19</v>
      </c>
      <c r="E16" s="46">
        <v>3</v>
      </c>
      <c r="F16" s="48" t="s">
        <v>119</v>
      </c>
      <c r="G16" s="11" t="s">
        <v>111</v>
      </c>
      <c r="H16" s="48">
        <v>2</v>
      </c>
      <c r="I16" s="46" t="s">
        <v>120</v>
      </c>
      <c r="J16" s="46" t="s">
        <v>52</v>
      </c>
      <c r="K16" s="46">
        <v>1</v>
      </c>
      <c r="L16" s="49" t="s">
        <v>121</v>
      </c>
      <c r="M16" s="49" t="s">
        <v>122</v>
      </c>
      <c r="N16" s="50" t="s">
        <v>123</v>
      </c>
      <c r="O16" s="51" t="s">
        <v>124</v>
      </c>
      <c r="P16" s="52">
        <v>4</v>
      </c>
      <c r="Q16" s="53">
        <v>100000</v>
      </c>
      <c r="R16" s="54">
        <f t="shared" si="5"/>
        <v>20000</v>
      </c>
      <c r="S16" s="55">
        <f t="shared" si="0"/>
        <v>120000</v>
      </c>
      <c r="T16" s="56">
        <v>1</v>
      </c>
      <c r="U16" s="57">
        <f t="shared" ref="U16:U17" si="6">S16</f>
        <v>120000</v>
      </c>
      <c r="V16" s="404">
        <f t="shared" si="1"/>
        <v>120000</v>
      </c>
    </row>
    <row r="17" spans="1:22" ht="23.25" customHeight="1">
      <c r="A17" s="11">
        <v>12</v>
      </c>
      <c r="B17" s="11" t="s">
        <v>57</v>
      </c>
      <c r="C17" s="13" t="s">
        <v>58</v>
      </c>
      <c r="D17" s="11" t="s">
        <v>19</v>
      </c>
      <c r="E17" s="11">
        <v>4</v>
      </c>
      <c r="F17" s="12" t="s">
        <v>125</v>
      </c>
      <c r="G17" s="11" t="s">
        <v>126</v>
      </c>
      <c r="H17" s="59">
        <v>1</v>
      </c>
      <c r="I17" s="11" t="s">
        <v>61</v>
      </c>
      <c r="J17" s="11" t="s">
        <v>52</v>
      </c>
      <c r="K17" s="11">
        <v>1</v>
      </c>
      <c r="L17" s="32" t="s">
        <v>127</v>
      </c>
      <c r="M17" s="30" t="s">
        <v>128</v>
      </c>
      <c r="N17" s="12" t="s">
        <v>129</v>
      </c>
      <c r="O17" s="12" t="s">
        <v>56</v>
      </c>
      <c r="P17" s="33">
        <v>4</v>
      </c>
      <c r="Q17" s="34">
        <v>52000</v>
      </c>
      <c r="R17" s="25">
        <f t="shared" si="5"/>
        <v>10400</v>
      </c>
      <c r="S17" s="26">
        <f t="shared" si="0"/>
        <v>62400</v>
      </c>
      <c r="T17" s="22">
        <v>1</v>
      </c>
      <c r="U17" s="23">
        <f t="shared" si="6"/>
        <v>62400</v>
      </c>
      <c r="V17" s="61">
        <f t="shared" si="1"/>
        <v>62400</v>
      </c>
    </row>
    <row r="18" spans="1:22" ht="23.25" customHeight="1">
      <c r="A18" s="11">
        <v>5</v>
      </c>
      <c r="B18" s="11" t="s">
        <v>66</v>
      </c>
      <c r="C18" s="13" t="s">
        <v>58</v>
      </c>
      <c r="D18" s="11" t="s">
        <v>19</v>
      </c>
      <c r="E18" s="11">
        <v>4</v>
      </c>
      <c r="F18" s="12" t="s">
        <v>125</v>
      </c>
      <c r="G18" s="11" t="s">
        <v>126</v>
      </c>
      <c r="H18" s="59">
        <v>2</v>
      </c>
      <c r="I18" s="11" t="s">
        <v>61</v>
      </c>
      <c r="J18" s="11" t="s">
        <v>52</v>
      </c>
      <c r="K18" s="11">
        <v>1</v>
      </c>
      <c r="L18" s="29" t="s">
        <v>130</v>
      </c>
      <c r="M18" s="29" t="s">
        <v>131</v>
      </c>
      <c r="N18" s="60" t="s">
        <v>132</v>
      </c>
      <c r="O18" s="38" t="s">
        <v>133</v>
      </c>
      <c r="P18" s="19">
        <v>12</v>
      </c>
      <c r="Q18" s="20">
        <v>263</v>
      </c>
      <c r="R18" s="21">
        <f t="shared" si="5"/>
        <v>52.6</v>
      </c>
      <c r="S18" s="21">
        <f>Q18+R18</f>
        <v>315.60000000000002</v>
      </c>
      <c r="T18" s="22">
        <v>1</v>
      </c>
      <c r="U18" s="23">
        <f>S18*1110</f>
        <v>350316</v>
      </c>
      <c r="V18" s="61">
        <f>U18</f>
        <v>350316</v>
      </c>
    </row>
    <row r="19" spans="1:22" ht="23.25" customHeight="1">
      <c r="A19" s="11">
        <v>6</v>
      </c>
      <c r="B19" s="11" t="s">
        <v>66</v>
      </c>
      <c r="C19" s="13" t="s">
        <v>58</v>
      </c>
      <c r="D19" s="11" t="s">
        <v>19</v>
      </c>
      <c r="E19" s="11">
        <v>4</v>
      </c>
      <c r="F19" s="12" t="s">
        <v>125</v>
      </c>
      <c r="G19" s="11" t="s">
        <v>126</v>
      </c>
      <c r="H19" s="59">
        <v>3</v>
      </c>
      <c r="I19" s="11" t="s">
        <v>61</v>
      </c>
      <c r="J19" s="11" t="s">
        <v>52</v>
      </c>
      <c r="K19" s="11">
        <v>1</v>
      </c>
      <c r="L19" s="29" t="s">
        <v>134</v>
      </c>
      <c r="M19" s="29" t="s">
        <v>135</v>
      </c>
      <c r="N19" s="12" t="s">
        <v>136</v>
      </c>
      <c r="O19" s="38" t="s">
        <v>137</v>
      </c>
      <c r="P19" s="33">
        <v>4</v>
      </c>
      <c r="Q19" s="39">
        <v>557</v>
      </c>
      <c r="R19" s="21">
        <f t="shared" si="5"/>
        <v>111.4</v>
      </c>
      <c r="S19" s="21">
        <f t="shared" si="0"/>
        <v>668.4</v>
      </c>
      <c r="T19" s="22">
        <v>1</v>
      </c>
      <c r="U19" s="23">
        <f>S19*1110</f>
        <v>741924</v>
      </c>
      <c r="V19" s="61">
        <f>U19</f>
        <v>741924</v>
      </c>
    </row>
    <row r="20" spans="1:22" ht="23.25" customHeight="1">
      <c r="A20" s="11">
        <v>13</v>
      </c>
      <c r="B20" s="12" t="s">
        <v>57</v>
      </c>
      <c r="C20" s="13" t="s">
        <v>58</v>
      </c>
      <c r="D20" s="11" t="s">
        <v>19</v>
      </c>
      <c r="E20" s="11">
        <v>5</v>
      </c>
      <c r="F20" s="12" t="s">
        <v>138</v>
      </c>
      <c r="G20" s="11" t="s">
        <v>139</v>
      </c>
      <c r="H20" s="59">
        <v>1</v>
      </c>
      <c r="I20" s="11" t="s">
        <v>61</v>
      </c>
      <c r="J20" s="11" t="s">
        <v>52</v>
      </c>
      <c r="K20" s="11">
        <v>1</v>
      </c>
      <c r="L20" s="32" t="s">
        <v>140</v>
      </c>
      <c r="M20" s="16" t="s">
        <v>141</v>
      </c>
      <c r="N20" s="17" t="s">
        <v>142</v>
      </c>
      <c r="O20" s="18" t="s">
        <v>143</v>
      </c>
      <c r="P20" s="19">
        <v>2</v>
      </c>
      <c r="Q20" s="61">
        <v>50000</v>
      </c>
      <c r="R20" s="26">
        <f t="shared" si="5"/>
        <v>10000</v>
      </c>
      <c r="S20" s="26">
        <f t="shared" si="0"/>
        <v>60000</v>
      </c>
      <c r="T20" s="22">
        <v>1</v>
      </c>
      <c r="U20" s="23">
        <f t="shared" ref="U20:U21" si="7">S20</f>
        <v>60000</v>
      </c>
      <c r="V20" s="61">
        <f t="shared" si="1"/>
        <v>60000</v>
      </c>
    </row>
    <row r="21" spans="1:22" ht="23.25" customHeight="1">
      <c r="A21" s="11">
        <v>14</v>
      </c>
      <c r="B21" s="12" t="s">
        <v>57</v>
      </c>
      <c r="C21" s="13" t="s">
        <v>58</v>
      </c>
      <c r="D21" s="11" t="s">
        <v>19</v>
      </c>
      <c r="E21" s="11">
        <v>5</v>
      </c>
      <c r="F21" s="12" t="s">
        <v>138</v>
      </c>
      <c r="G21" s="11" t="s">
        <v>139</v>
      </c>
      <c r="H21" s="59">
        <v>2</v>
      </c>
      <c r="I21" s="11" t="s">
        <v>120</v>
      </c>
      <c r="J21" s="11" t="s">
        <v>52</v>
      </c>
      <c r="K21" s="11">
        <v>1</v>
      </c>
      <c r="L21" s="32" t="s">
        <v>144</v>
      </c>
      <c r="M21" s="16" t="s">
        <v>145</v>
      </c>
      <c r="N21" s="17" t="s">
        <v>146</v>
      </c>
      <c r="O21" s="18" t="s">
        <v>124</v>
      </c>
      <c r="P21" s="19">
        <v>4</v>
      </c>
      <c r="Q21" s="61">
        <v>100000</v>
      </c>
      <c r="R21" s="26">
        <f t="shared" si="5"/>
        <v>20000</v>
      </c>
      <c r="S21" s="26">
        <f t="shared" si="0"/>
        <v>120000</v>
      </c>
      <c r="T21" s="62">
        <v>1</v>
      </c>
      <c r="U21" s="23">
        <f t="shared" si="7"/>
        <v>120000</v>
      </c>
      <c r="V21" s="61">
        <f t="shared" si="1"/>
        <v>120000</v>
      </c>
    </row>
    <row r="22" spans="1:22" ht="23.25" customHeight="1">
      <c r="A22" s="11">
        <v>15</v>
      </c>
      <c r="B22" s="12" t="s">
        <v>57</v>
      </c>
      <c r="C22" s="13" t="s">
        <v>58</v>
      </c>
      <c r="D22" s="11" t="s">
        <v>19</v>
      </c>
      <c r="E22" s="11">
        <v>5</v>
      </c>
      <c r="F22" s="12" t="s">
        <v>138</v>
      </c>
      <c r="G22" s="11" t="s">
        <v>139</v>
      </c>
      <c r="H22" s="59">
        <v>3</v>
      </c>
      <c r="I22" s="11" t="s">
        <v>61</v>
      </c>
      <c r="J22" s="11" t="s">
        <v>52</v>
      </c>
      <c r="K22" s="11">
        <v>1</v>
      </c>
      <c r="L22" s="28" t="s">
        <v>147</v>
      </c>
      <c r="M22" s="16" t="s">
        <v>148</v>
      </c>
      <c r="N22" s="31" t="s">
        <v>149</v>
      </c>
      <c r="O22" s="18" t="s">
        <v>65</v>
      </c>
      <c r="P22" s="19">
        <v>6</v>
      </c>
      <c r="Q22" s="61">
        <v>100000</v>
      </c>
      <c r="R22" s="25">
        <f t="shared" si="5"/>
        <v>20000</v>
      </c>
      <c r="S22" s="26">
        <f t="shared" si="0"/>
        <v>120000</v>
      </c>
      <c r="T22" s="22">
        <v>1</v>
      </c>
      <c r="U22" s="24">
        <f>S22</f>
        <v>120000</v>
      </c>
      <c r="V22" s="61">
        <f t="shared" si="1"/>
        <v>120000</v>
      </c>
    </row>
    <row r="23" spans="1:22" ht="23.25" customHeight="1">
      <c r="A23" s="11">
        <v>16</v>
      </c>
      <c r="B23" s="12" t="s">
        <v>57</v>
      </c>
      <c r="C23" s="13" t="s">
        <v>58</v>
      </c>
      <c r="D23" s="11" t="s">
        <v>19</v>
      </c>
      <c r="E23" s="11">
        <v>5</v>
      </c>
      <c r="F23" s="12" t="s">
        <v>138</v>
      </c>
      <c r="G23" s="11" t="s">
        <v>139</v>
      </c>
      <c r="H23" s="59">
        <v>4</v>
      </c>
      <c r="I23" s="11" t="s">
        <v>120</v>
      </c>
      <c r="J23" s="11" t="s">
        <v>52</v>
      </c>
      <c r="K23" s="11">
        <v>1</v>
      </c>
      <c r="L23" s="28" t="s">
        <v>150</v>
      </c>
      <c r="M23" s="16" t="s">
        <v>151</v>
      </c>
      <c r="N23" s="31" t="s">
        <v>152</v>
      </c>
      <c r="O23" s="18" t="s">
        <v>124</v>
      </c>
      <c r="P23" s="19">
        <v>4</v>
      </c>
      <c r="Q23" s="61">
        <v>100000</v>
      </c>
      <c r="R23" s="25">
        <f t="shared" si="5"/>
        <v>20000</v>
      </c>
      <c r="S23" s="26">
        <f t="shared" si="0"/>
        <v>120000</v>
      </c>
      <c r="T23" s="22">
        <v>1</v>
      </c>
      <c r="U23" s="24">
        <f t="shared" ref="U23" si="8">S23</f>
        <v>120000</v>
      </c>
      <c r="V23" s="61">
        <f t="shared" si="1"/>
        <v>120000</v>
      </c>
    </row>
    <row r="24" spans="1:22" ht="23.25" customHeight="1">
      <c r="A24" s="11">
        <v>17</v>
      </c>
      <c r="B24" s="12" t="s">
        <v>57</v>
      </c>
      <c r="C24" s="13" t="s">
        <v>58</v>
      </c>
      <c r="D24" s="11" t="s">
        <v>19</v>
      </c>
      <c r="E24" s="11">
        <v>6</v>
      </c>
      <c r="F24" s="11" t="s">
        <v>153</v>
      </c>
      <c r="G24" s="11" t="s">
        <v>154</v>
      </c>
      <c r="H24" s="63">
        <v>1</v>
      </c>
      <c r="I24" s="11" t="s">
        <v>61</v>
      </c>
      <c r="J24" s="11" t="s">
        <v>52</v>
      </c>
      <c r="K24" s="11">
        <v>1</v>
      </c>
      <c r="L24" s="30" t="s">
        <v>155</v>
      </c>
      <c r="M24" s="30" t="s">
        <v>156</v>
      </c>
      <c r="N24" s="17" t="s">
        <v>157</v>
      </c>
      <c r="O24" s="17" t="s">
        <v>109</v>
      </c>
      <c r="P24" s="33">
        <v>4</v>
      </c>
      <c r="Q24" s="34">
        <v>50000</v>
      </c>
      <c r="R24" s="64">
        <f t="shared" si="5"/>
        <v>10000</v>
      </c>
      <c r="S24" s="26">
        <f t="shared" si="0"/>
        <v>60000</v>
      </c>
      <c r="T24" s="22">
        <v>1</v>
      </c>
      <c r="U24" s="35">
        <f>S24</f>
        <v>60000</v>
      </c>
      <c r="V24" s="61">
        <f t="shared" si="1"/>
        <v>60000</v>
      </c>
    </row>
    <row r="25" spans="1:22" ht="23.25" customHeight="1">
      <c r="A25" s="11">
        <v>18</v>
      </c>
      <c r="B25" s="12" t="s">
        <v>57</v>
      </c>
      <c r="C25" s="65" t="s">
        <v>58</v>
      </c>
      <c r="D25" s="11" t="s">
        <v>19</v>
      </c>
      <c r="E25" s="11">
        <v>6</v>
      </c>
      <c r="F25" s="11" t="s">
        <v>153</v>
      </c>
      <c r="G25" s="11" t="s">
        <v>154</v>
      </c>
      <c r="H25" s="63">
        <v>2</v>
      </c>
      <c r="I25" s="11" t="s">
        <v>61</v>
      </c>
      <c r="J25" s="11" t="s">
        <v>52</v>
      </c>
      <c r="K25" s="11">
        <v>1</v>
      </c>
      <c r="L25" s="30" t="s">
        <v>158</v>
      </c>
      <c r="M25" s="30" t="s">
        <v>159</v>
      </c>
      <c r="N25" s="17" t="s">
        <v>160</v>
      </c>
      <c r="O25" s="17" t="s">
        <v>109</v>
      </c>
      <c r="P25" s="33">
        <v>4</v>
      </c>
      <c r="Q25" s="34">
        <v>200000</v>
      </c>
      <c r="R25" s="64">
        <f t="shared" si="5"/>
        <v>40000</v>
      </c>
      <c r="S25" s="26">
        <f t="shared" si="0"/>
        <v>240000</v>
      </c>
      <c r="T25" s="22">
        <v>1</v>
      </c>
      <c r="U25" s="35">
        <f t="shared" ref="U25:U27" si="9">S25</f>
        <v>240000</v>
      </c>
      <c r="V25" s="61">
        <f t="shared" si="1"/>
        <v>240000</v>
      </c>
    </row>
    <row r="26" spans="1:22" ht="23.25" customHeight="1">
      <c r="A26" s="11">
        <v>19</v>
      </c>
      <c r="B26" s="12" t="s">
        <v>57</v>
      </c>
      <c r="C26" s="65" t="s">
        <v>58</v>
      </c>
      <c r="D26" s="11" t="s">
        <v>19</v>
      </c>
      <c r="E26" s="11">
        <v>6</v>
      </c>
      <c r="F26" s="11" t="s">
        <v>153</v>
      </c>
      <c r="G26" s="11" t="s">
        <v>154</v>
      </c>
      <c r="H26" s="63">
        <v>3</v>
      </c>
      <c r="I26" s="11" t="s">
        <v>61</v>
      </c>
      <c r="J26" s="11" t="s">
        <v>52</v>
      </c>
      <c r="K26" s="11">
        <v>1</v>
      </c>
      <c r="L26" s="29" t="s">
        <v>161</v>
      </c>
      <c r="M26" s="30" t="s">
        <v>162</v>
      </c>
      <c r="N26" s="12"/>
      <c r="O26" s="12" t="s">
        <v>163</v>
      </c>
      <c r="P26" s="33">
        <v>24</v>
      </c>
      <c r="Q26" s="34">
        <v>3000</v>
      </c>
      <c r="R26" s="23">
        <v>0</v>
      </c>
      <c r="S26" s="26">
        <f>P26*Q26</f>
        <v>72000</v>
      </c>
      <c r="T26" s="22">
        <v>1</v>
      </c>
      <c r="U26" s="35">
        <f t="shared" si="9"/>
        <v>72000</v>
      </c>
      <c r="V26" s="61">
        <f t="shared" si="1"/>
        <v>72000</v>
      </c>
    </row>
    <row r="27" spans="1:22" ht="23.25" customHeight="1">
      <c r="A27" s="11">
        <v>20</v>
      </c>
      <c r="B27" s="12" t="s">
        <v>57</v>
      </c>
      <c r="C27" s="65" t="s">
        <v>58</v>
      </c>
      <c r="D27" s="11" t="s">
        <v>19</v>
      </c>
      <c r="E27" s="11">
        <v>7</v>
      </c>
      <c r="F27" s="11" t="s">
        <v>164</v>
      </c>
      <c r="G27" s="11" t="s">
        <v>165</v>
      </c>
      <c r="H27" s="63">
        <v>1</v>
      </c>
      <c r="I27" s="11" t="s">
        <v>61</v>
      </c>
      <c r="J27" s="11" t="s">
        <v>52</v>
      </c>
      <c r="K27" s="11">
        <v>1</v>
      </c>
      <c r="L27" s="32" t="s">
        <v>166</v>
      </c>
      <c r="M27" s="30" t="s">
        <v>167</v>
      </c>
      <c r="N27" s="17"/>
      <c r="O27" s="17" t="s">
        <v>133</v>
      </c>
      <c r="P27" s="19">
        <v>12</v>
      </c>
      <c r="Q27" s="66">
        <v>12000</v>
      </c>
      <c r="R27" s="23">
        <v>0</v>
      </c>
      <c r="S27" s="67">
        <f>P27*Q27</f>
        <v>144000</v>
      </c>
      <c r="T27" s="62">
        <v>1</v>
      </c>
      <c r="U27" s="35">
        <f t="shared" si="9"/>
        <v>144000</v>
      </c>
      <c r="V27" s="61">
        <f t="shared" si="1"/>
        <v>144000</v>
      </c>
    </row>
    <row r="28" spans="1:22" ht="23.25" customHeight="1">
      <c r="A28" s="11">
        <v>7</v>
      </c>
      <c r="B28" s="12" t="s">
        <v>66</v>
      </c>
      <c r="C28" s="65" t="s">
        <v>58</v>
      </c>
      <c r="D28" s="11" t="s">
        <v>19</v>
      </c>
      <c r="E28" s="11">
        <v>7</v>
      </c>
      <c r="F28" s="11" t="s">
        <v>164</v>
      </c>
      <c r="G28" s="11" t="s">
        <v>165</v>
      </c>
      <c r="H28" s="63">
        <v>2</v>
      </c>
      <c r="I28" s="11" t="s">
        <v>61</v>
      </c>
      <c r="J28" s="11" t="s">
        <v>52</v>
      </c>
      <c r="K28" s="11">
        <v>1</v>
      </c>
      <c r="L28" s="29" t="s">
        <v>168</v>
      </c>
      <c r="M28" s="37" t="s">
        <v>169</v>
      </c>
      <c r="N28" s="12" t="s">
        <v>170</v>
      </c>
      <c r="O28" s="12" t="s">
        <v>171</v>
      </c>
      <c r="P28" s="33">
        <v>12</v>
      </c>
      <c r="Q28" s="68">
        <v>231</v>
      </c>
      <c r="R28" s="21">
        <f t="shared" ref="R28:R90" si="10">Q28*0.2</f>
        <v>46.2</v>
      </c>
      <c r="S28" s="21">
        <f t="shared" ref="S28:S33" si="11">Q28+R28</f>
        <v>277.2</v>
      </c>
      <c r="T28" s="22">
        <v>1</v>
      </c>
      <c r="U28" s="23">
        <f t="shared" ref="U28:U33" si="12">S28*1110</f>
        <v>307692</v>
      </c>
      <c r="V28" s="61">
        <f t="shared" si="1"/>
        <v>307692</v>
      </c>
    </row>
    <row r="29" spans="1:22" ht="23.25" customHeight="1">
      <c r="A29" s="11">
        <v>8</v>
      </c>
      <c r="B29" s="12" t="s">
        <v>66</v>
      </c>
      <c r="C29" s="65" t="s">
        <v>58</v>
      </c>
      <c r="D29" s="11" t="s">
        <v>19</v>
      </c>
      <c r="E29" s="11">
        <v>7</v>
      </c>
      <c r="F29" s="11" t="s">
        <v>164</v>
      </c>
      <c r="G29" s="11" t="s">
        <v>165</v>
      </c>
      <c r="H29" s="63">
        <v>3</v>
      </c>
      <c r="I29" s="11" t="s">
        <v>120</v>
      </c>
      <c r="J29" s="11" t="s">
        <v>716</v>
      </c>
      <c r="K29" s="11" t="s">
        <v>715</v>
      </c>
      <c r="L29" s="29" t="s">
        <v>172</v>
      </c>
      <c r="M29" s="37"/>
      <c r="N29" s="12" t="s">
        <v>173</v>
      </c>
      <c r="O29" s="12" t="s">
        <v>171</v>
      </c>
      <c r="P29" s="33">
        <v>12</v>
      </c>
      <c r="Q29" s="68">
        <v>2315</v>
      </c>
      <c r="R29" s="21">
        <f t="shared" si="10"/>
        <v>463</v>
      </c>
      <c r="S29" s="21">
        <f t="shared" si="11"/>
        <v>2778</v>
      </c>
      <c r="T29" s="22">
        <v>0</v>
      </c>
      <c r="U29" s="23">
        <f t="shared" si="12"/>
        <v>3083580</v>
      </c>
      <c r="V29" s="27">
        <v>0</v>
      </c>
    </row>
    <row r="30" spans="1:22" ht="23.25" customHeight="1">
      <c r="A30" s="11">
        <v>9</v>
      </c>
      <c r="B30" s="12" t="s">
        <v>66</v>
      </c>
      <c r="C30" s="65" t="s">
        <v>58</v>
      </c>
      <c r="D30" s="11" t="s">
        <v>19</v>
      </c>
      <c r="E30" s="11">
        <v>7</v>
      </c>
      <c r="F30" s="11" t="s">
        <v>164</v>
      </c>
      <c r="G30" s="11" t="s">
        <v>165</v>
      </c>
      <c r="H30" s="63">
        <v>4</v>
      </c>
      <c r="I30" s="11" t="s">
        <v>120</v>
      </c>
      <c r="J30" s="11" t="s">
        <v>716</v>
      </c>
      <c r="K30" s="11" t="s">
        <v>715</v>
      </c>
      <c r="L30" s="32" t="s">
        <v>174</v>
      </c>
      <c r="M30" s="30"/>
      <c r="N30" s="17" t="s">
        <v>175</v>
      </c>
      <c r="O30" s="17" t="s">
        <v>176</v>
      </c>
      <c r="P30" s="19">
        <v>8</v>
      </c>
      <c r="Q30" s="68">
        <v>2205</v>
      </c>
      <c r="R30" s="21">
        <f t="shared" si="10"/>
        <v>441</v>
      </c>
      <c r="S30" s="21">
        <f t="shared" si="11"/>
        <v>2646</v>
      </c>
      <c r="T30" s="22">
        <v>0</v>
      </c>
      <c r="U30" s="23">
        <f t="shared" si="12"/>
        <v>2937060</v>
      </c>
      <c r="V30" s="27">
        <v>0</v>
      </c>
    </row>
    <row r="31" spans="1:22" ht="23.25" customHeight="1">
      <c r="A31" s="11">
        <v>10</v>
      </c>
      <c r="B31" s="12" t="s">
        <v>177</v>
      </c>
      <c r="C31" s="65" t="s">
        <v>58</v>
      </c>
      <c r="D31" s="11" t="s">
        <v>19</v>
      </c>
      <c r="E31" s="11">
        <v>8</v>
      </c>
      <c r="F31" s="12" t="s">
        <v>178</v>
      </c>
      <c r="G31" s="11" t="s">
        <v>179</v>
      </c>
      <c r="H31" s="59">
        <v>1</v>
      </c>
      <c r="I31" s="11" t="s">
        <v>61</v>
      </c>
      <c r="J31" s="11" t="s">
        <v>52</v>
      </c>
      <c r="K31" s="11">
        <v>1</v>
      </c>
      <c r="L31" s="16" t="s">
        <v>180</v>
      </c>
      <c r="M31" s="44" t="s">
        <v>181</v>
      </c>
      <c r="N31" s="12" t="s">
        <v>182</v>
      </c>
      <c r="O31" s="69" t="s">
        <v>94</v>
      </c>
      <c r="P31" s="33">
        <v>6</v>
      </c>
      <c r="Q31" s="39">
        <v>154</v>
      </c>
      <c r="R31" s="21">
        <f t="shared" si="10"/>
        <v>30.8</v>
      </c>
      <c r="S31" s="21">
        <f t="shared" si="11"/>
        <v>184.8</v>
      </c>
      <c r="T31" s="22">
        <v>1</v>
      </c>
      <c r="U31" s="23">
        <f t="shared" si="12"/>
        <v>205128</v>
      </c>
      <c r="V31" s="61">
        <f t="shared" si="1"/>
        <v>205128</v>
      </c>
    </row>
    <row r="32" spans="1:22" ht="23.25" customHeight="1">
      <c r="A32" s="11">
        <v>11</v>
      </c>
      <c r="B32" s="12" t="s">
        <v>177</v>
      </c>
      <c r="C32" s="13" t="s">
        <v>58</v>
      </c>
      <c r="D32" s="11" t="s">
        <v>19</v>
      </c>
      <c r="E32" s="11">
        <v>8</v>
      </c>
      <c r="F32" s="12" t="s">
        <v>178</v>
      </c>
      <c r="G32" s="11" t="s">
        <v>179</v>
      </c>
      <c r="H32" s="59">
        <v>2</v>
      </c>
      <c r="I32" s="11" t="s">
        <v>61</v>
      </c>
      <c r="J32" s="11" t="s">
        <v>52</v>
      </c>
      <c r="K32" s="11">
        <v>1</v>
      </c>
      <c r="L32" s="16" t="s">
        <v>183</v>
      </c>
      <c r="M32" s="44" t="s">
        <v>184</v>
      </c>
      <c r="N32" s="70" t="s">
        <v>185</v>
      </c>
      <c r="O32" s="69" t="s">
        <v>186</v>
      </c>
      <c r="P32" s="33">
        <v>8</v>
      </c>
      <c r="Q32" s="39">
        <v>97</v>
      </c>
      <c r="R32" s="21">
        <f t="shared" si="10"/>
        <v>19.400000000000002</v>
      </c>
      <c r="S32" s="21">
        <f t="shared" si="11"/>
        <v>116.4</v>
      </c>
      <c r="T32" s="22">
        <v>1</v>
      </c>
      <c r="U32" s="23">
        <f t="shared" si="12"/>
        <v>129204</v>
      </c>
      <c r="V32" s="61">
        <f t="shared" si="1"/>
        <v>129204</v>
      </c>
    </row>
    <row r="33" spans="1:22" ht="23.25" customHeight="1">
      <c r="A33" s="11">
        <v>12</v>
      </c>
      <c r="B33" s="12" t="s">
        <v>177</v>
      </c>
      <c r="C33" s="13" t="s">
        <v>58</v>
      </c>
      <c r="D33" s="11" t="s">
        <v>19</v>
      </c>
      <c r="E33" s="11">
        <v>8</v>
      </c>
      <c r="F33" s="12" t="s">
        <v>178</v>
      </c>
      <c r="G33" s="11" t="s">
        <v>179</v>
      </c>
      <c r="H33" s="59">
        <v>3</v>
      </c>
      <c r="I33" s="11" t="s">
        <v>61</v>
      </c>
      <c r="J33" s="11" t="s">
        <v>52</v>
      </c>
      <c r="K33" s="11">
        <v>1</v>
      </c>
      <c r="L33" s="16" t="s">
        <v>187</v>
      </c>
      <c r="M33" s="16" t="s">
        <v>188</v>
      </c>
      <c r="N33" s="70" t="s">
        <v>189</v>
      </c>
      <c r="O33" s="69" t="s">
        <v>137</v>
      </c>
      <c r="P33" s="33">
        <v>4</v>
      </c>
      <c r="Q33" s="39">
        <v>922</v>
      </c>
      <c r="R33" s="21">
        <f t="shared" si="10"/>
        <v>184.4</v>
      </c>
      <c r="S33" s="21">
        <f t="shared" si="11"/>
        <v>1106.4000000000001</v>
      </c>
      <c r="T33" s="22">
        <v>1</v>
      </c>
      <c r="U33" s="23">
        <f t="shared" si="12"/>
        <v>1228104</v>
      </c>
      <c r="V33" s="61">
        <f t="shared" si="1"/>
        <v>1228104</v>
      </c>
    </row>
    <row r="34" spans="1:22" ht="23.25" customHeight="1">
      <c r="A34" s="11">
        <v>21</v>
      </c>
      <c r="B34" s="11" t="s">
        <v>190</v>
      </c>
      <c r="C34" s="13" t="s">
        <v>58</v>
      </c>
      <c r="D34" s="11" t="s">
        <v>19</v>
      </c>
      <c r="E34" s="11">
        <v>8</v>
      </c>
      <c r="F34" s="12" t="s">
        <v>178</v>
      </c>
      <c r="G34" s="11" t="s">
        <v>179</v>
      </c>
      <c r="H34" s="59">
        <v>4</v>
      </c>
      <c r="I34" s="11" t="s">
        <v>61</v>
      </c>
      <c r="J34" s="11" t="s">
        <v>708</v>
      </c>
      <c r="K34" s="11">
        <v>1</v>
      </c>
      <c r="L34" s="29" t="s">
        <v>191</v>
      </c>
      <c r="M34" s="30" t="s">
        <v>192</v>
      </c>
      <c r="N34" s="17" t="s">
        <v>193</v>
      </c>
      <c r="O34" s="17" t="s">
        <v>109</v>
      </c>
      <c r="P34" s="19">
        <v>4</v>
      </c>
      <c r="Q34" s="34">
        <v>200000</v>
      </c>
      <c r="R34" s="64">
        <f t="shared" si="10"/>
        <v>40000</v>
      </c>
      <c r="S34" s="26">
        <f t="shared" si="0"/>
        <v>240000</v>
      </c>
      <c r="T34" s="22">
        <v>1</v>
      </c>
      <c r="U34" s="35">
        <f>S34</f>
        <v>240000</v>
      </c>
      <c r="V34" s="61">
        <f>U34</f>
        <v>240000</v>
      </c>
    </row>
    <row r="35" spans="1:22" ht="23.25" customHeight="1">
      <c r="A35" s="11">
        <v>22</v>
      </c>
      <c r="B35" s="11" t="s">
        <v>190</v>
      </c>
      <c r="C35" s="13" t="s">
        <v>58</v>
      </c>
      <c r="D35" s="11" t="s">
        <v>19</v>
      </c>
      <c r="E35" s="11">
        <v>8</v>
      </c>
      <c r="F35" s="12" t="s">
        <v>178</v>
      </c>
      <c r="G35" s="11" t="s">
        <v>179</v>
      </c>
      <c r="H35" s="59">
        <v>5</v>
      </c>
      <c r="I35" s="11" t="s">
        <v>61</v>
      </c>
      <c r="J35" s="11" t="s">
        <v>194</v>
      </c>
      <c r="K35" s="11">
        <v>1</v>
      </c>
      <c r="L35" s="29" t="s">
        <v>195</v>
      </c>
      <c r="M35" s="30" t="s">
        <v>196</v>
      </c>
      <c r="N35" s="17" t="s">
        <v>197</v>
      </c>
      <c r="O35" s="17" t="s">
        <v>109</v>
      </c>
      <c r="P35" s="19">
        <v>4</v>
      </c>
      <c r="Q35" s="24">
        <v>0</v>
      </c>
      <c r="R35" s="71">
        <f>Q35*0.2</f>
        <v>0</v>
      </c>
      <c r="S35" s="26">
        <f t="shared" si="0"/>
        <v>0</v>
      </c>
      <c r="T35" s="22">
        <v>1</v>
      </c>
      <c r="U35" s="24">
        <v>0</v>
      </c>
      <c r="V35" s="61">
        <v>0</v>
      </c>
    </row>
    <row r="36" spans="1:22" ht="23.25" customHeight="1">
      <c r="A36" s="11">
        <v>23</v>
      </c>
      <c r="B36" s="12" t="s">
        <v>57</v>
      </c>
      <c r="C36" s="13" t="s">
        <v>58</v>
      </c>
      <c r="D36" s="11" t="s">
        <v>19</v>
      </c>
      <c r="E36" s="11">
        <v>9</v>
      </c>
      <c r="F36" s="12" t="s">
        <v>198</v>
      </c>
      <c r="G36" s="11" t="s">
        <v>199</v>
      </c>
      <c r="H36" s="59">
        <v>1</v>
      </c>
      <c r="I36" s="11" t="s">
        <v>61</v>
      </c>
      <c r="J36" s="11" t="s">
        <v>52</v>
      </c>
      <c r="K36" s="11">
        <v>1</v>
      </c>
      <c r="L36" s="72" t="s">
        <v>200</v>
      </c>
      <c r="M36" s="16" t="s">
        <v>201</v>
      </c>
      <c r="N36" s="17" t="s">
        <v>202</v>
      </c>
      <c r="O36" s="18" t="s">
        <v>203</v>
      </c>
      <c r="P36" s="19">
        <v>1</v>
      </c>
      <c r="Q36" s="24">
        <v>100000</v>
      </c>
      <c r="R36" s="64">
        <f t="shared" si="10"/>
        <v>20000</v>
      </c>
      <c r="S36" s="26">
        <f t="shared" si="0"/>
        <v>120000</v>
      </c>
      <c r="T36" s="22">
        <v>1</v>
      </c>
      <c r="U36" s="24">
        <f>S36</f>
        <v>120000</v>
      </c>
      <c r="V36" s="61">
        <f t="shared" si="1"/>
        <v>120000</v>
      </c>
    </row>
    <row r="37" spans="1:22" ht="23.25" customHeight="1">
      <c r="A37" s="46">
        <v>24</v>
      </c>
      <c r="B37" s="48" t="s">
        <v>57</v>
      </c>
      <c r="C37" s="47" t="s">
        <v>58</v>
      </c>
      <c r="D37" s="46" t="s">
        <v>19</v>
      </c>
      <c r="E37" s="46">
        <v>9</v>
      </c>
      <c r="F37" s="48" t="s">
        <v>198</v>
      </c>
      <c r="G37" s="11" t="s">
        <v>199</v>
      </c>
      <c r="H37" s="48">
        <v>2</v>
      </c>
      <c r="I37" s="46" t="s">
        <v>61</v>
      </c>
      <c r="J37" s="46" t="s">
        <v>52</v>
      </c>
      <c r="K37" s="46">
        <v>1</v>
      </c>
      <c r="L37" s="73" t="s">
        <v>204</v>
      </c>
      <c r="M37" s="74" t="s">
        <v>205</v>
      </c>
      <c r="N37" s="75" t="s">
        <v>206</v>
      </c>
      <c r="O37" s="76" t="s">
        <v>207</v>
      </c>
      <c r="P37" s="52">
        <v>12</v>
      </c>
      <c r="Q37" s="53">
        <v>60000</v>
      </c>
      <c r="R37" s="77">
        <f t="shared" si="10"/>
        <v>12000</v>
      </c>
      <c r="S37" s="55">
        <f t="shared" si="0"/>
        <v>72000</v>
      </c>
      <c r="T37" s="56">
        <v>1</v>
      </c>
      <c r="U37" s="53">
        <f t="shared" ref="U37:U41" si="13">S37</f>
        <v>72000</v>
      </c>
      <c r="V37" s="404">
        <f t="shared" si="1"/>
        <v>72000</v>
      </c>
    </row>
    <row r="38" spans="1:22" ht="23.25" customHeight="1">
      <c r="A38" s="46">
        <v>25</v>
      </c>
      <c r="B38" s="48" t="s">
        <v>57</v>
      </c>
      <c r="C38" s="47" t="s">
        <v>58</v>
      </c>
      <c r="D38" s="46" t="s">
        <v>19</v>
      </c>
      <c r="E38" s="46">
        <v>9</v>
      </c>
      <c r="F38" s="48" t="s">
        <v>198</v>
      </c>
      <c r="G38" s="11" t="s">
        <v>199</v>
      </c>
      <c r="H38" s="48">
        <v>3</v>
      </c>
      <c r="I38" s="46" t="s">
        <v>61</v>
      </c>
      <c r="J38" s="46" t="s">
        <v>52</v>
      </c>
      <c r="K38" s="46">
        <v>1</v>
      </c>
      <c r="L38" s="73" t="s">
        <v>208</v>
      </c>
      <c r="M38" s="74" t="s">
        <v>205</v>
      </c>
      <c r="N38" s="75" t="s">
        <v>209</v>
      </c>
      <c r="O38" s="76" t="s">
        <v>109</v>
      </c>
      <c r="P38" s="52">
        <v>4</v>
      </c>
      <c r="Q38" s="53">
        <v>60000</v>
      </c>
      <c r="R38" s="77">
        <f t="shared" si="10"/>
        <v>12000</v>
      </c>
      <c r="S38" s="55">
        <f t="shared" si="0"/>
        <v>72000</v>
      </c>
      <c r="T38" s="56">
        <v>1</v>
      </c>
      <c r="U38" s="53">
        <f t="shared" si="13"/>
        <v>72000</v>
      </c>
      <c r="V38" s="404">
        <f t="shared" si="1"/>
        <v>72000</v>
      </c>
    </row>
    <row r="39" spans="1:22" ht="23.25" customHeight="1">
      <c r="A39" s="11">
        <v>26</v>
      </c>
      <c r="B39" s="12" t="s">
        <v>57</v>
      </c>
      <c r="C39" s="13" t="s">
        <v>58</v>
      </c>
      <c r="D39" s="11" t="s">
        <v>19</v>
      </c>
      <c r="E39" s="11">
        <v>9</v>
      </c>
      <c r="F39" s="12" t="s">
        <v>198</v>
      </c>
      <c r="G39" s="11" t="s">
        <v>199</v>
      </c>
      <c r="H39" s="59">
        <v>4</v>
      </c>
      <c r="I39" s="11" t="s">
        <v>61</v>
      </c>
      <c r="J39" s="11" t="s">
        <v>52</v>
      </c>
      <c r="K39" s="11">
        <v>1</v>
      </c>
      <c r="L39" s="30" t="s">
        <v>210</v>
      </c>
      <c r="M39" s="30" t="s">
        <v>211</v>
      </c>
      <c r="N39" s="17" t="s">
        <v>212</v>
      </c>
      <c r="O39" s="17" t="s">
        <v>65</v>
      </c>
      <c r="P39" s="19">
        <v>6</v>
      </c>
      <c r="Q39" s="24">
        <v>150000</v>
      </c>
      <c r="R39" s="64">
        <f t="shared" si="10"/>
        <v>30000</v>
      </c>
      <c r="S39" s="26">
        <f t="shared" si="0"/>
        <v>180000</v>
      </c>
      <c r="T39" s="22">
        <v>1</v>
      </c>
      <c r="U39" s="24">
        <f t="shared" si="13"/>
        <v>180000</v>
      </c>
      <c r="V39" s="61">
        <f t="shared" si="1"/>
        <v>180000</v>
      </c>
    </row>
    <row r="40" spans="1:22" ht="23.25" customHeight="1">
      <c r="A40" s="11">
        <v>27</v>
      </c>
      <c r="B40" s="12" t="s">
        <v>57</v>
      </c>
      <c r="C40" s="13" t="s">
        <v>58</v>
      </c>
      <c r="D40" s="11" t="s">
        <v>19</v>
      </c>
      <c r="E40" s="11">
        <v>9</v>
      </c>
      <c r="F40" s="12" t="s">
        <v>198</v>
      </c>
      <c r="G40" s="11" t="s">
        <v>199</v>
      </c>
      <c r="H40" s="59">
        <v>5</v>
      </c>
      <c r="I40" s="11" t="s">
        <v>61</v>
      </c>
      <c r="J40" s="11" t="s">
        <v>52</v>
      </c>
      <c r="K40" s="11">
        <v>1</v>
      </c>
      <c r="L40" s="30" t="s">
        <v>213</v>
      </c>
      <c r="M40" s="30" t="s">
        <v>214</v>
      </c>
      <c r="N40" s="17" t="s">
        <v>215</v>
      </c>
      <c r="O40" s="17" t="s">
        <v>56</v>
      </c>
      <c r="P40" s="19">
        <v>4</v>
      </c>
      <c r="Q40" s="24">
        <v>400000</v>
      </c>
      <c r="R40" s="64">
        <f t="shared" si="10"/>
        <v>80000</v>
      </c>
      <c r="S40" s="26">
        <f t="shared" si="0"/>
        <v>480000</v>
      </c>
      <c r="T40" s="22">
        <v>1</v>
      </c>
      <c r="U40" s="24">
        <f t="shared" si="13"/>
        <v>480000</v>
      </c>
      <c r="V40" s="61">
        <f t="shared" si="1"/>
        <v>480000</v>
      </c>
    </row>
    <row r="41" spans="1:22" ht="23.25" customHeight="1">
      <c r="A41" s="11">
        <v>28</v>
      </c>
      <c r="B41" s="12" t="s">
        <v>57</v>
      </c>
      <c r="C41" s="13" t="s">
        <v>58</v>
      </c>
      <c r="D41" s="11" t="s">
        <v>19</v>
      </c>
      <c r="E41" s="11">
        <v>9</v>
      </c>
      <c r="F41" s="12" t="s">
        <v>198</v>
      </c>
      <c r="G41" s="11" t="s">
        <v>199</v>
      </c>
      <c r="H41" s="59">
        <v>6</v>
      </c>
      <c r="I41" s="11" t="s">
        <v>61</v>
      </c>
      <c r="J41" s="11" t="s">
        <v>708</v>
      </c>
      <c r="K41" s="11">
        <v>1</v>
      </c>
      <c r="L41" s="78" t="s">
        <v>216</v>
      </c>
      <c r="M41" s="16" t="s">
        <v>217</v>
      </c>
      <c r="N41" s="17" t="s">
        <v>218</v>
      </c>
      <c r="O41" s="18" t="s">
        <v>219</v>
      </c>
      <c r="P41" s="79">
        <v>6</v>
      </c>
      <c r="Q41" s="24">
        <v>100000</v>
      </c>
      <c r="R41" s="64">
        <f t="shared" si="10"/>
        <v>20000</v>
      </c>
      <c r="S41" s="26">
        <f t="shared" si="0"/>
        <v>120000</v>
      </c>
      <c r="T41" s="22">
        <v>1</v>
      </c>
      <c r="U41" s="24">
        <f t="shared" si="13"/>
        <v>120000</v>
      </c>
      <c r="V41" s="61">
        <f>U41</f>
        <v>120000</v>
      </c>
    </row>
    <row r="42" spans="1:22" ht="23.25" customHeight="1">
      <c r="A42" s="11">
        <v>13</v>
      </c>
      <c r="B42" s="12" t="s">
        <v>66</v>
      </c>
      <c r="C42" s="13" t="s">
        <v>58</v>
      </c>
      <c r="D42" s="11" t="s">
        <v>19</v>
      </c>
      <c r="E42" s="11">
        <v>9</v>
      </c>
      <c r="F42" s="12" t="s">
        <v>198</v>
      </c>
      <c r="G42" s="11" t="s">
        <v>199</v>
      </c>
      <c r="H42" s="63">
        <v>7</v>
      </c>
      <c r="I42" s="11" t="s">
        <v>61</v>
      </c>
      <c r="J42" s="11" t="s">
        <v>716</v>
      </c>
      <c r="K42" s="11" t="s">
        <v>715</v>
      </c>
      <c r="L42" s="29" t="s">
        <v>220</v>
      </c>
      <c r="M42" s="30" t="s">
        <v>221</v>
      </c>
      <c r="N42" s="12" t="s">
        <v>222</v>
      </c>
      <c r="O42" s="12" t="s">
        <v>137</v>
      </c>
      <c r="P42" s="33">
        <v>4</v>
      </c>
      <c r="Q42" s="39">
        <v>167</v>
      </c>
      <c r="R42" s="21">
        <f t="shared" si="10"/>
        <v>33.4</v>
      </c>
      <c r="S42" s="21">
        <f t="shared" si="0"/>
        <v>200.4</v>
      </c>
      <c r="T42" s="22">
        <v>0</v>
      </c>
      <c r="U42" s="23">
        <f>S42*1110</f>
        <v>222444</v>
      </c>
      <c r="V42" s="27">
        <v>0</v>
      </c>
    </row>
    <row r="43" spans="1:22" ht="23.25" customHeight="1">
      <c r="A43" s="11">
        <v>14</v>
      </c>
      <c r="B43" s="11" t="s">
        <v>66</v>
      </c>
      <c r="C43" s="13" t="s">
        <v>58</v>
      </c>
      <c r="D43" s="11" t="s">
        <v>19</v>
      </c>
      <c r="E43" s="11">
        <v>10</v>
      </c>
      <c r="F43" s="11" t="s">
        <v>223</v>
      </c>
      <c r="G43" s="11" t="s">
        <v>224</v>
      </c>
      <c r="H43" s="63">
        <v>1</v>
      </c>
      <c r="I43" s="11" t="s">
        <v>22</v>
      </c>
      <c r="J43" s="11" t="s">
        <v>52</v>
      </c>
      <c r="K43" s="11">
        <v>1</v>
      </c>
      <c r="L43" s="30" t="s">
        <v>225</v>
      </c>
      <c r="M43" s="30" t="s">
        <v>226</v>
      </c>
      <c r="N43" s="12" t="s">
        <v>227</v>
      </c>
      <c r="O43" s="12" t="s">
        <v>228</v>
      </c>
      <c r="P43" s="19">
        <v>7</v>
      </c>
      <c r="Q43" s="20">
        <v>85</v>
      </c>
      <c r="R43" s="21">
        <f t="shared" si="10"/>
        <v>17</v>
      </c>
      <c r="S43" s="21">
        <f t="shared" si="0"/>
        <v>102</v>
      </c>
      <c r="T43" s="22">
        <v>1</v>
      </c>
      <c r="U43" s="23">
        <f>S43*1110</f>
        <v>113220</v>
      </c>
      <c r="V43" s="61">
        <f>U43</f>
        <v>113220</v>
      </c>
    </row>
    <row r="44" spans="1:22" ht="23.25" customHeight="1">
      <c r="A44" s="11">
        <v>29</v>
      </c>
      <c r="B44" s="11" t="s">
        <v>57</v>
      </c>
      <c r="C44" s="13" t="s">
        <v>58</v>
      </c>
      <c r="D44" s="11" t="s">
        <v>19</v>
      </c>
      <c r="E44" s="11">
        <v>10</v>
      </c>
      <c r="F44" s="11" t="s">
        <v>223</v>
      </c>
      <c r="G44" s="11" t="s">
        <v>224</v>
      </c>
      <c r="H44" s="63">
        <v>2</v>
      </c>
      <c r="I44" s="11" t="s">
        <v>22</v>
      </c>
      <c r="J44" s="11" t="s">
        <v>52</v>
      </c>
      <c r="K44" s="11">
        <v>1</v>
      </c>
      <c r="L44" s="80" t="s">
        <v>229</v>
      </c>
      <c r="M44" s="37" t="s">
        <v>230</v>
      </c>
      <c r="N44" s="31" t="s">
        <v>231</v>
      </c>
      <c r="O44" s="17" t="s">
        <v>143</v>
      </c>
      <c r="P44" s="33">
        <v>2</v>
      </c>
      <c r="Q44" s="34">
        <v>150000</v>
      </c>
      <c r="R44" s="64">
        <f t="shared" si="10"/>
        <v>30000</v>
      </c>
      <c r="S44" s="26">
        <f t="shared" si="0"/>
        <v>180000</v>
      </c>
      <c r="T44" s="22">
        <v>1</v>
      </c>
      <c r="U44" s="35">
        <f>S44</f>
        <v>180000</v>
      </c>
      <c r="V44" s="61">
        <f t="shared" si="1"/>
        <v>180000</v>
      </c>
    </row>
    <row r="45" spans="1:22" ht="23.25" customHeight="1">
      <c r="A45" s="11">
        <v>30</v>
      </c>
      <c r="B45" s="11" t="s">
        <v>41</v>
      </c>
      <c r="C45" s="13" t="s">
        <v>42</v>
      </c>
      <c r="D45" s="11" t="s">
        <v>19</v>
      </c>
      <c r="E45" s="11">
        <v>10</v>
      </c>
      <c r="F45" s="11" t="s">
        <v>232</v>
      </c>
      <c r="G45" s="11" t="s">
        <v>233</v>
      </c>
      <c r="H45" s="63">
        <v>3</v>
      </c>
      <c r="I45" s="11" t="s">
        <v>22</v>
      </c>
      <c r="J45" s="11" t="s">
        <v>716</v>
      </c>
      <c r="K45" s="11" t="s">
        <v>715</v>
      </c>
      <c r="L45" s="80" t="s">
        <v>234</v>
      </c>
      <c r="M45" s="30" t="s">
        <v>235</v>
      </c>
      <c r="N45" s="17" t="s">
        <v>236</v>
      </c>
      <c r="O45" s="31" t="s">
        <v>50</v>
      </c>
      <c r="P45" s="33">
        <v>6</v>
      </c>
      <c r="Q45" s="34">
        <v>500000</v>
      </c>
      <c r="R45" s="64">
        <f t="shared" si="10"/>
        <v>100000</v>
      </c>
      <c r="S45" s="26">
        <f t="shared" si="0"/>
        <v>600000</v>
      </c>
      <c r="T45" s="22">
        <v>0</v>
      </c>
      <c r="U45" s="35">
        <f t="shared" ref="U45:U46" si="14">S45</f>
        <v>600000</v>
      </c>
      <c r="V45" s="27">
        <v>0</v>
      </c>
    </row>
    <row r="46" spans="1:22" ht="23.25" customHeight="1">
      <c r="A46" s="11">
        <v>31</v>
      </c>
      <c r="B46" s="11" t="s">
        <v>41</v>
      </c>
      <c r="C46" s="13" t="s">
        <v>42</v>
      </c>
      <c r="D46" s="11" t="s">
        <v>19</v>
      </c>
      <c r="E46" s="11">
        <v>10</v>
      </c>
      <c r="F46" s="11" t="s">
        <v>232</v>
      </c>
      <c r="G46" s="11" t="s">
        <v>233</v>
      </c>
      <c r="H46" s="63">
        <v>4</v>
      </c>
      <c r="I46" s="11" t="s">
        <v>22</v>
      </c>
      <c r="J46" s="11" t="s">
        <v>46</v>
      </c>
      <c r="K46" s="11">
        <v>1</v>
      </c>
      <c r="L46" s="80" t="s">
        <v>237</v>
      </c>
      <c r="M46" s="30" t="s">
        <v>238</v>
      </c>
      <c r="N46" s="17" t="s">
        <v>239</v>
      </c>
      <c r="O46" s="31" t="s">
        <v>240</v>
      </c>
      <c r="P46" s="33">
        <v>4</v>
      </c>
      <c r="Q46" s="34">
        <v>100000</v>
      </c>
      <c r="R46" s="64">
        <f t="shared" si="10"/>
        <v>20000</v>
      </c>
      <c r="S46" s="26">
        <f t="shared" si="0"/>
        <v>120000</v>
      </c>
      <c r="T46" s="22">
        <v>1</v>
      </c>
      <c r="U46" s="35">
        <f t="shared" si="14"/>
        <v>120000</v>
      </c>
      <c r="V46" s="61">
        <f t="shared" si="1"/>
        <v>120000</v>
      </c>
    </row>
    <row r="47" spans="1:22" ht="23.25" customHeight="1">
      <c r="A47" s="11">
        <v>15</v>
      </c>
      <c r="B47" s="11" t="s">
        <v>177</v>
      </c>
      <c r="C47" s="13" t="s">
        <v>42</v>
      </c>
      <c r="D47" s="11" t="s">
        <v>19</v>
      </c>
      <c r="E47" s="11">
        <v>11</v>
      </c>
      <c r="F47" s="11" t="s">
        <v>241</v>
      </c>
      <c r="G47" s="11" t="s">
        <v>242</v>
      </c>
      <c r="H47" s="63">
        <v>1</v>
      </c>
      <c r="I47" s="11" t="s">
        <v>22</v>
      </c>
      <c r="J47" s="11" t="s">
        <v>46</v>
      </c>
      <c r="K47" s="11">
        <v>1</v>
      </c>
      <c r="L47" s="29" t="s">
        <v>243</v>
      </c>
      <c r="M47" s="30" t="s">
        <v>244</v>
      </c>
      <c r="N47" s="12" t="s">
        <v>245</v>
      </c>
      <c r="O47" s="12" t="s">
        <v>246</v>
      </c>
      <c r="P47" s="19">
        <v>3</v>
      </c>
      <c r="Q47" s="20">
        <v>490</v>
      </c>
      <c r="R47" s="21">
        <f t="shared" si="10"/>
        <v>98</v>
      </c>
      <c r="S47" s="21">
        <f t="shared" si="0"/>
        <v>588</v>
      </c>
      <c r="T47" s="22">
        <v>1</v>
      </c>
      <c r="U47" s="23">
        <f t="shared" ref="U47:U55" si="15">S47*1110</f>
        <v>652680</v>
      </c>
      <c r="V47" s="61">
        <f t="shared" si="1"/>
        <v>652680</v>
      </c>
    </row>
    <row r="48" spans="1:22" ht="23.25" customHeight="1">
      <c r="A48" s="11">
        <v>16</v>
      </c>
      <c r="B48" s="11" t="s">
        <v>177</v>
      </c>
      <c r="C48" s="13" t="s">
        <v>42</v>
      </c>
      <c r="D48" s="11" t="s">
        <v>19</v>
      </c>
      <c r="E48" s="11">
        <v>11</v>
      </c>
      <c r="F48" s="11" t="s">
        <v>241</v>
      </c>
      <c r="G48" s="11" t="s">
        <v>242</v>
      </c>
      <c r="H48" s="63">
        <v>2</v>
      </c>
      <c r="I48" s="11" t="s">
        <v>22</v>
      </c>
      <c r="J48" s="11" t="s">
        <v>708</v>
      </c>
      <c r="K48" s="11">
        <v>1</v>
      </c>
      <c r="L48" s="29" t="s">
        <v>247</v>
      </c>
      <c r="M48" s="30" t="s">
        <v>248</v>
      </c>
      <c r="N48" s="12" t="s">
        <v>249</v>
      </c>
      <c r="O48" s="12" t="s">
        <v>137</v>
      </c>
      <c r="P48" s="19">
        <v>4</v>
      </c>
      <c r="Q48" s="20">
        <v>204</v>
      </c>
      <c r="R48" s="21">
        <f t="shared" si="10"/>
        <v>40.800000000000004</v>
      </c>
      <c r="S48" s="21">
        <f t="shared" si="0"/>
        <v>244.8</v>
      </c>
      <c r="T48" s="22">
        <v>1</v>
      </c>
      <c r="U48" s="23">
        <f t="shared" si="15"/>
        <v>271728</v>
      </c>
      <c r="V48" s="61">
        <f>U48</f>
        <v>271728</v>
      </c>
    </row>
    <row r="49" spans="1:22" ht="23.25" customHeight="1">
      <c r="A49" s="11">
        <v>17</v>
      </c>
      <c r="B49" s="11" t="s">
        <v>177</v>
      </c>
      <c r="C49" s="13" t="s">
        <v>42</v>
      </c>
      <c r="D49" s="11" t="s">
        <v>19</v>
      </c>
      <c r="E49" s="11">
        <v>12</v>
      </c>
      <c r="F49" s="12" t="s">
        <v>250</v>
      </c>
      <c r="G49" s="11" t="s">
        <v>251</v>
      </c>
      <c r="H49" s="59">
        <v>1</v>
      </c>
      <c r="I49" s="11" t="s">
        <v>45</v>
      </c>
      <c r="J49" s="11" t="s">
        <v>46</v>
      </c>
      <c r="K49" s="11">
        <v>1</v>
      </c>
      <c r="L49" s="81" t="s">
        <v>252</v>
      </c>
      <c r="M49" s="37"/>
      <c r="N49" s="11" t="s">
        <v>253</v>
      </c>
      <c r="O49" s="12"/>
      <c r="P49" s="19"/>
      <c r="Q49" s="20">
        <v>58</v>
      </c>
      <c r="R49" s="21">
        <f t="shared" si="10"/>
        <v>11.600000000000001</v>
      </c>
      <c r="S49" s="21">
        <f t="shared" si="0"/>
        <v>69.599999999999994</v>
      </c>
      <c r="T49" s="22">
        <v>1</v>
      </c>
      <c r="U49" s="23">
        <f t="shared" si="15"/>
        <v>77256</v>
      </c>
      <c r="V49" s="61">
        <f t="shared" si="1"/>
        <v>77256</v>
      </c>
    </row>
    <row r="50" spans="1:22" ht="23.25" customHeight="1">
      <c r="A50" s="11">
        <v>18</v>
      </c>
      <c r="B50" s="11" t="s">
        <v>177</v>
      </c>
      <c r="C50" s="13" t="s">
        <v>42</v>
      </c>
      <c r="D50" s="11" t="s">
        <v>19</v>
      </c>
      <c r="E50" s="11">
        <v>12</v>
      </c>
      <c r="F50" s="12" t="s">
        <v>250</v>
      </c>
      <c r="G50" s="11" t="s">
        <v>251</v>
      </c>
      <c r="H50" s="59">
        <v>2</v>
      </c>
      <c r="I50" s="11" t="s">
        <v>22</v>
      </c>
      <c r="J50" s="11" t="s">
        <v>46</v>
      </c>
      <c r="K50" s="11">
        <v>1</v>
      </c>
      <c r="L50" s="81" t="s">
        <v>254</v>
      </c>
      <c r="M50" s="37" t="s">
        <v>255</v>
      </c>
      <c r="N50" s="11" t="s">
        <v>256</v>
      </c>
      <c r="O50" s="12" t="s">
        <v>137</v>
      </c>
      <c r="P50" s="19">
        <v>4</v>
      </c>
      <c r="Q50" s="20">
        <v>80</v>
      </c>
      <c r="R50" s="21">
        <f t="shared" si="10"/>
        <v>16</v>
      </c>
      <c r="S50" s="21">
        <f t="shared" si="0"/>
        <v>96</v>
      </c>
      <c r="T50" s="22">
        <v>1</v>
      </c>
      <c r="U50" s="23">
        <f t="shared" si="15"/>
        <v>106560</v>
      </c>
      <c r="V50" s="61">
        <f t="shared" si="1"/>
        <v>106560</v>
      </c>
    </row>
    <row r="51" spans="1:22" ht="23.25" customHeight="1">
      <c r="A51" s="11">
        <v>19</v>
      </c>
      <c r="B51" s="11" t="s">
        <v>177</v>
      </c>
      <c r="C51" s="13" t="s">
        <v>42</v>
      </c>
      <c r="D51" s="11" t="s">
        <v>19</v>
      </c>
      <c r="E51" s="11">
        <v>12</v>
      </c>
      <c r="F51" s="12" t="s">
        <v>250</v>
      </c>
      <c r="G51" s="11" t="s">
        <v>251</v>
      </c>
      <c r="H51" s="59">
        <v>3</v>
      </c>
      <c r="I51" s="11" t="s">
        <v>22</v>
      </c>
      <c r="J51" s="11" t="s">
        <v>46</v>
      </c>
      <c r="K51" s="11">
        <v>1</v>
      </c>
      <c r="L51" s="82" t="s">
        <v>257</v>
      </c>
      <c r="M51" s="37" t="s">
        <v>258</v>
      </c>
      <c r="N51" s="11" t="s">
        <v>259</v>
      </c>
      <c r="O51" s="12" t="s">
        <v>94</v>
      </c>
      <c r="P51" s="79">
        <v>6</v>
      </c>
      <c r="Q51" s="20">
        <v>74</v>
      </c>
      <c r="R51" s="21">
        <f t="shared" si="10"/>
        <v>14.8</v>
      </c>
      <c r="S51" s="21">
        <f t="shared" si="0"/>
        <v>88.8</v>
      </c>
      <c r="T51" s="22">
        <v>1</v>
      </c>
      <c r="U51" s="23">
        <f t="shared" si="15"/>
        <v>98568</v>
      </c>
      <c r="V51" s="61">
        <f t="shared" si="1"/>
        <v>98568</v>
      </c>
    </row>
    <row r="52" spans="1:22" ht="23.25" customHeight="1">
      <c r="A52" s="11">
        <v>20</v>
      </c>
      <c r="B52" s="11" t="s">
        <v>177</v>
      </c>
      <c r="C52" s="13" t="s">
        <v>42</v>
      </c>
      <c r="D52" s="11" t="s">
        <v>19</v>
      </c>
      <c r="E52" s="11">
        <v>12</v>
      </c>
      <c r="F52" s="12" t="s">
        <v>250</v>
      </c>
      <c r="G52" s="11" t="s">
        <v>251</v>
      </c>
      <c r="H52" s="59">
        <v>4</v>
      </c>
      <c r="I52" s="11" t="s">
        <v>22</v>
      </c>
      <c r="J52" s="11" t="s">
        <v>46</v>
      </c>
      <c r="K52" s="11">
        <v>1</v>
      </c>
      <c r="L52" s="83" t="s">
        <v>260</v>
      </c>
      <c r="M52" s="37" t="s">
        <v>261</v>
      </c>
      <c r="N52" s="11"/>
      <c r="O52" s="12" t="s">
        <v>203</v>
      </c>
      <c r="P52" s="33">
        <v>1</v>
      </c>
      <c r="Q52" s="20">
        <v>53</v>
      </c>
      <c r="R52" s="21">
        <f t="shared" si="10"/>
        <v>10.600000000000001</v>
      </c>
      <c r="S52" s="21">
        <f t="shared" si="0"/>
        <v>63.6</v>
      </c>
      <c r="T52" s="22">
        <v>1</v>
      </c>
      <c r="U52" s="23">
        <f t="shared" si="15"/>
        <v>70596</v>
      </c>
      <c r="V52" s="61">
        <f t="shared" si="1"/>
        <v>70596</v>
      </c>
    </row>
    <row r="53" spans="1:22" ht="23.25" customHeight="1">
      <c r="A53" s="11">
        <v>21</v>
      </c>
      <c r="B53" s="11" t="s">
        <v>177</v>
      </c>
      <c r="C53" s="13" t="s">
        <v>42</v>
      </c>
      <c r="D53" s="11" t="s">
        <v>19</v>
      </c>
      <c r="E53" s="11">
        <v>12</v>
      </c>
      <c r="F53" s="12" t="s">
        <v>250</v>
      </c>
      <c r="G53" s="11" t="s">
        <v>251</v>
      </c>
      <c r="H53" s="59">
        <v>5</v>
      </c>
      <c r="I53" s="11" t="s">
        <v>22</v>
      </c>
      <c r="J53" s="11" t="s">
        <v>46</v>
      </c>
      <c r="K53" s="11">
        <v>1</v>
      </c>
      <c r="L53" s="84" t="s">
        <v>262</v>
      </c>
      <c r="M53" s="37" t="s">
        <v>263</v>
      </c>
      <c r="N53" s="11" t="s">
        <v>264</v>
      </c>
      <c r="O53" s="12" t="s">
        <v>133</v>
      </c>
      <c r="P53" s="33">
        <v>12</v>
      </c>
      <c r="Q53" s="20">
        <v>262</v>
      </c>
      <c r="R53" s="21">
        <f t="shared" si="10"/>
        <v>52.400000000000006</v>
      </c>
      <c r="S53" s="21">
        <f t="shared" si="0"/>
        <v>314.39999999999998</v>
      </c>
      <c r="T53" s="22">
        <v>1</v>
      </c>
      <c r="U53" s="23">
        <f t="shared" si="15"/>
        <v>348984</v>
      </c>
      <c r="V53" s="61">
        <f t="shared" si="1"/>
        <v>348984</v>
      </c>
    </row>
    <row r="54" spans="1:22" ht="23.25" customHeight="1">
      <c r="A54" s="11">
        <v>22</v>
      </c>
      <c r="B54" s="11" t="s">
        <v>177</v>
      </c>
      <c r="C54" s="13" t="s">
        <v>42</v>
      </c>
      <c r="D54" s="11" t="s">
        <v>19</v>
      </c>
      <c r="E54" s="11">
        <v>12</v>
      </c>
      <c r="F54" s="12" t="s">
        <v>250</v>
      </c>
      <c r="G54" s="11" t="s">
        <v>251</v>
      </c>
      <c r="H54" s="59">
        <v>6</v>
      </c>
      <c r="I54" s="11" t="s">
        <v>22</v>
      </c>
      <c r="J54" s="11" t="s">
        <v>716</v>
      </c>
      <c r="K54" s="11" t="s">
        <v>715</v>
      </c>
      <c r="L54" s="81" t="s">
        <v>265</v>
      </c>
      <c r="M54" s="37" t="s">
        <v>266</v>
      </c>
      <c r="N54" s="11" t="s">
        <v>267</v>
      </c>
      <c r="O54" s="12" t="s">
        <v>94</v>
      </c>
      <c r="P54" s="19">
        <v>6</v>
      </c>
      <c r="Q54" s="20">
        <v>119</v>
      </c>
      <c r="R54" s="21">
        <f t="shared" si="10"/>
        <v>23.8</v>
      </c>
      <c r="S54" s="21">
        <f t="shared" si="0"/>
        <v>142.80000000000001</v>
      </c>
      <c r="T54" s="22">
        <v>0</v>
      </c>
      <c r="U54" s="23">
        <f t="shared" si="15"/>
        <v>158508</v>
      </c>
      <c r="V54" s="27">
        <v>0</v>
      </c>
    </row>
    <row r="55" spans="1:22" ht="23.25" customHeight="1">
      <c r="A55" s="11">
        <v>23</v>
      </c>
      <c r="B55" s="11" t="s">
        <v>177</v>
      </c>
      <c r="C55" s="13" t="s">
        <v>42</v>
      </c>
      <c r="D55" s="11" t="s">
        <v>19</v>
      </c>
      <c r="E55" s="11">
        <v>12</v>
      </c>
      <c r="F55" s="12" t="s">
        <v>250</v>
      </c>
      <c r="G55" s="11" t="s">
        <v>251</v>
      </c>
      <c r="H55" s="59">
        <v>7</v>
      </c>
      <c r="I55" s="11" t="s">
        <v>22</v>
      </c>
      <c r="J55" s="11" t="s">
        <v>714</v>
      </c>
      <c r="K55" s="11">
        <v>1</v>
      </c>
      <c r="L55" s="85" t="s">
        <v>268</v>
      </c>
      <c r="M55" s="37" t="s">
        <v>269</v>
      </c>
      <c r="N55" s="11" t="s">
        <v>270</v>
      </c>
      <c r="O55" s="12" t="s">
        <v>137</v>
      </c>
      <c r="P55" s="19">
        <v>4</v>
      </c>
      <c r="Q55" s="39">
        <v>46</v>
      </c>
      <c r="R55" s="21">
        <f t="shared" si="10"/>
        <v>9.2000000000000011</v>
      </c>
      <c r="S55" s="21">
        <f t="shared" si="0"/>
        <v>55.2</v>
      </c>
      <c r="T55" s="22">
        <v>1</v>
      </c>
      <c r="U55" s="23">
        <f t="shared" si="15"/>
        <v>61272</v>
      </c>
      <c r="V55" s="61">
        <f>U55</f>
        <v>61272</v>
      </c>
    </row>
    <row r="56" spans="1:22" ht="23.25" customHeight="1">
      <c r="A56" s="11">
        <v>32</v>
      </c>
      <c r="B56" s="11" t="s">
        <v>41</v>
      </c>
      <c r="C56" s="13" t="s">
        <v>42</v>
      </c>
      <c r="D56" s="11" t="s">
        <v>19</v>
      </c>
      <c r="E56" s="11">
        <v>13</v>
      </c>
      <c r="F56" s="11" t="s">
        <v>271</v>
      </c>
      <c r="G56" s="11" t="s">
        <v>272</v>
      </c>
      <c r="H56" s="63">
        <v>1</v>
      </c>
      <c r="I56" s="11" t="s">
        <v>45</v>
      </c>
      <c r="J56" s="11" t="s">
        <v>46</v>
      </c>
      <c r="K56" s="11">
        <v>1</v>
      </c>
      <c r="L56" s="85" t="s">
        <v>273</v>
      </c>
      <c r="M56" s="37" t="s">
        <v>274</v>
      </c>
      <c r="N56" s="11" t="s">
        <v>275</v>
      </c>
      <c r="O56" s="12" t="s">
        <v>50</v>
      </c>
      <c r="P56" s="19">
        <v>6</v>
      </c>
      <c r="Q56" s="34">
        <v>60000</v>
      </c>
      <c r="R56" s="35">
        <f t="shared" si="10"/>
        <v>12000</v>
      </c>
      <c r="S56" s="35">
        <f t="shared" si="0"/>
        <v>72000</v>
      </c>
      <c r="T56" s="22">
        <v>1</v>
      </c>
      <c r="U56" s="35">
        <f t="shared" ref="U56" si="16">S56</f>
        <v>72000</v>
      </c>
      <c r="V56" s="61">
        <f t="shared" si="1"/>
        <v>72000</v>
      </c>
    </row>
    <row r="57" spans="1:22" ht="23.25" customHeight="1">
      <c r="A57" s="11">
        <v>24</v>
      </c>
      <c r="B57" s="11" t="s">
        <v>177</v>
      </c>
      <c r="C57" s="13" t="s">
        <v>42</v>
      </c>
      <c r="D57" s="11" t="s">
        <v>19</v>
      </c>
      <c r="E57" s="11">
        <v>13</v>
      </c>
      <c r="F57" s="11" t="s">
        <v>271</v>
      </c>
      <c r="G57" s="11" t="s">
        <v>272</v>
      </c>
      <c r="H57" s="63">
        <v>2</v>
      </c>
      <c r="I57" s="11" t="s">
        <v>22</v>
      </c>
      <c r="J57" s="11" t="s">
        <v>46</v>
      </c>
      <c r="K57" s="11">
        <v>1</v>
      </c>
      <c r="L57" s="29" t="s">
        <v>276</v>
      </c>
      <c r="M57" s="30" t="s">
        <v>277</v>
      </c>
      <c r="N57" s="12" t="s">
        <v>278</v>
      </c>
      <c r="O57" s="12" t="s">
        <v>94</v>
      </c>
      <c r="P57" s="33">
        <v>6</v>
      </c>
      <c r="Q57" s="20">
        <v>513</v>
      </c>
      <c r="R57" s="21">
        <f t="shared" si="10"/>
        <v>102.60000000000001</v>
      </c>
      <c r="S57" s="21">
        <f t="shared" si="0"/>
        <v>615.6</v>
      </c>
      <c r="T57" s="22">
        <v>1</v>
      </c>
      <c r="U57" s="23">
        <f>S57*1110</f>
        <v>683316</v>
      </c>
      <c r="V57" s="61">
        <f>U57</f>
        <v>683316</v>
      </c>
    </row>
    <row r="58" spans="1:22" ht="23.25" customHeight="1">
      <c r="A58" s="11">
        <v>25</v>
      </c>
      <c r="B58" s="11" t="s">
        <v>177</v>
      </c>
      <c r="C58" s="13" t="s">
        <v>42</v>
      </c>
      <c r="D58" s="11" t="s">
        <v>19</v>
      </c>
      <c r="E58" s="11">
        <v>13</v>
      </c>
      <c r="F58" s="11" t="s">
        <v>271</v>
      </c>
      <c r="G58" s="11" t="s">
        <v>272</v>
      </c>
      <c r="H58" s="63">
        <v>3</v>
      </c>
      <c r="I58" s="11" t="s">
        <v>22</v>
      </c>
      <c r="J58" s="11" t="s">
        <v>708</v>
      </c>
      <c r="K58" s="11">
        <v>1</v>
      </c>
      <c r="L58" s="29" t="s">
        <v>279</v>
      </c>
      <c r="M58" s="30" t="s">
        <v>277</v>
      </c>
      <c r="N58" s="12" t="s">
        <v>280</v>
      </c>
      <c r="O58" s="12" t="s">
        <v>203</v>
      </c>
      <c r="P58" s="33">
        <v>1</v>
      </c>
      <c r="Q58" s="20">
        <v>136</v>
      </c>
      <c r="R58" s="21">
        <f t="shared" si="10"/>
        <v>27.200000000000003</v>
      </c>
      <c r="S58" s="21">
        <f t="shared" si="0"/>
        <v>163.19999999999999</v>
      </c>
      <c r="T58" s="22">
        <v>1</v>
      </c>
      <c r="U58" s="23">
        <f>S58*1110</f>
        <v>181152</v>
      </c>
      <c r="V58" s="61">
        <f>U58</f>
        <v>181152</v>
      </c>
    </row>
    <row r="59" spans="1:22" ht="23.25" customHeight="1">
      <c r="A59" s="11">
        <v>26</v>
      </c>
      <c r="B59" s="11" t="s">
        <v>281</v>
      </c>
      <c r="C59" s="13" t="s">
        <v>42</v>
      </c>
      <c r="D59" s="11" t="s">
        <v>19</v>
      </c>
      <c r="E59" s="11">
        <v>14</v>
      </c>
      <c r="F59" s="11" t="s">
        <v>282</v>
      </c>
      <c r="G59" s="11" t="s">
        <v>283</v>
      </c>
      <c r="H59" s="63">
        <v>1</v>
      </c>
      <c r="I59" s="11" t="s">
        <v>45</v>
      </c>
      <c r="J59" s="11" t="s">
        <v>46</v>
      </c>
      <c r="K59" s="11">
        <v>1</v>
      </c>
      <c r="L59" s="29" t="s">
        <v>284</v>
      </c>
      <c r="M59" s="30" t="s">
        <v>285</v>
      </c>
      <c r="N59" s="12" t="s">
        <v>286</v>
      </c>
      <c r="O59" s="12" t="s">
        <v>240</v>
      </c>
      <c r="P59" s="33">
        <v>4</v>
      </c>
      <c r="Q59" s="20">
        <v>757</v>
      </c>
      <c r="R59" s="21">
        <f t="shared" si="10"/>
        <v>151.4</v>
      </c>
      <c r="S59" s="21">
        <f t="shared" si="0"/>
        <v>908.4</v>
      </c>
      <c r="T59" s="22">
        <v>1</v>
      </c>
      <c r="U59" s="23">
        <f>S59*1110</f>
        <v>1008324</v>
      </c>
      <c r="V59" s="61">
        <f>U59</f>
        <v>1008324</v>
      </c>
    </row>
    <row r="60" spans="1:22" ht="23.25" customHeight="1">
      <c r="A60" s="11">
        <v>33</v>
      </c>
      <c r="B60" s="11" t="s">
        <v>190</v>
      </c>
      <c r="C60" s="13" t="s">
        <v>42</v>
      </c>
      <c r="D60" s="11" t="s">
        <v>19</v>
      </c>
      <c r="E60" s="11">
        <v>14</v>
      </c>
      <c r="F60" s="11" t="s">
        <v>282</v>
      </c>
      <c r="G60" s="11" t="s">
        <v>283</v>
      </c>
      <c r="H60" s="63">
        <v>2</v>
      </c>
      <c r="I60" s="11" t="s">
        <v>51</v>
      </c>
      <c r="J60" s="11" t="s">
        <v>716</v>
      </c>
      <c r="K60" s="11" t="s">
        <v>715</v>
      </c>
      <c r="L60" s="37" t="s">
        <v>287</v>
      </c>
      <c r="M60" s="30" t="s">
        <v>288</v>
      </c>
      <c r="N60" s="17" t="s">
        <v>289</v>
      </c>
      <c r="O60" s="17" t="s">
        <v>50</v>
      </c>
      <c r="P60" s="19">
        <v>6</v>
      </c>
      <c r="Q60" s="34">
        <v>200000</v>
      </c>
      <c r="R60" s="64">
        <f t="shared" si="10"/>
        <v>40000</v>
      </c>
      <c r="S60" s="26">
        <f t="shared" si="0"/>
        <v>240000</v>
      </c>
      <c r="T60" s="22">
        <v>0</v>
      </c>
      <c r="U60" s="35">
        <f t="shared" ref="U60:U65" si="17">S60</f>
        <v>240000</v>
      </c>
      <c r="V60" s="27">
        <v>0</v>
      </c>
    </row>
    <row r="61" spans="1:22" ht="23.25" customHeight="1">
      <c r="A61" s="46">
        <v>34</v>
      </c>
      <c r="B61" s="46" t="s">
        <v>41</v>
      </c>
      <c r="C61" s="47" t="s">
        <v>42</v>
      </c>
      <c r="D61" s="46" t="s">
        <v>19</v>
      </c>
      <c r="E61" s="46">
        <v>14</v>
      </c>
      <c r="F61" s="46" t="s">
        <v>282</v>
      </c>
      <c r="G61" s="11" t="s">
        <v>283</v>
      </c>
      <c r="H61" s="46">
        <v>3</v>
      </c>
      <c r="I61" s="46" t="s">
        <v>22</v>
      </c>
      <c r="J61" s="46" t="s">
        <v>716</v>
      </c>
      <c r="K61" s="46" t="s">
        <v>715</v>
      </c>
      <c r="L61" s="86" t="s">
        <v>290</v>
      </c>
      <c r="M61" s="86" t="s">
        <v>291</v>
      </c>
      <c r="N61" s="75" t="s">
        <v>292</v>
      </c>
      <c r="O61" s="75" t="s">
        <v>207</v>
      </c>
      <c r="P61" s="52">
        <v>12</v>
      </c>
      <c r="Q61" s="87">
        <v>100000</v>
      </c>
      <c r="R61" s="77">
        <f t="shared" si="10"/>
        <v>20000</v>
      </c>
      <c r="S61" s="55">
        <f t="shared" si="0"/>
        <v>120000</v>
      </c>
      <c r="T61" s="56">
        <v>0</v>
      </c>
      <c r="U61" s="53">
        <f t="shared" si="17"/>
        <v>120000</v>
      </c>
      <c r="V61" s="58">
        <v>0</v>
      </c>
    </row>
    <row r="62" spans="1:22" ht="23.25" customHeight="1">
      <c r="A62" s="46">
        <v>35</v>
      </c>
      <c r="B62" s="46" t="s">
        <v>41</v>
      </c>
      <c r="C62" s="47" t="s">
        <v>42</v>
      </c>
      <c r="D62" s="46" t="s">
        <v>19</v>
      </c>
      <c r="E62" s="46">
        <v>14</v>
      </c>
      <c r="F62" s="46" t="s">
        <v>282</v>
      </c>
      <c r="G62" s="11" t="s">
        <v>283</v>
      </c>
      <c r="H62" s="46">
        <v>5</v>
      </c>
      <c r="I62" s="46" t="s">
        <v>22</v>
      </c>
      <c r="J62" s="46" t="s">
        <v>716</v>
      </c>
      <c r="K62" s="46" t="s">
        <v>715</v>
      </c>
      <c r="L62" s="86" t="s">
        <v>293</v>
      </c>
      <c r="M62" s="86" t="s">
        <v>291</v>
      </c>
      <c r="N62" s="75" t="s">
        <v>294</v>
      </c>
      <c r="O62" s="75" t="s">
        <v>109</v>
      </c>
      <c r="P62" s="52">
        <v>4</v>
      </c>
      <c r="Q62" s="87">
        <v>100000</v>
      </c>
      <c r="R62" s="77">
        <f t="shared" si="10"/>
        <v>20000</v>
      </c>
      <c r="S62" s="55">
        <f t="shared" si="0"/>
        <v>120000</v>
      </c>
      <c r="T62" s="56">
        <v>0</v>
      </c>
      <c r="U62" s="53">
        <f t="shared" si="17"/>
        <v>120000</v>
      </c>
      <c r="V62" s="58">
        <v>0</v>
      </c>
    </row>
    <row r="63" spans="1:22" ht="23.25" customHeight="1">
      <c r="A63" s="46">
        <v>36</v>
      </c>
      <c r="B63" s="46" t="s">
        <v>41</v>
      </c>
      <c r="C63" s="47" t="s">
        <v>42</v>
      </c>
      <c r="D63" s="46" t="s">
        <v>19</v>
      </c>
      <c r="E63" s="46">
        <v>14</v>
      </c>
      <c r="F63" s="46" t="s">
        <v>282</v>
      </c>
      <c r="G63" s="11" t="s">
        <v>283</v>
      </c>
      <c r="H63" s="46">
        <v>6</v>
      </c>
      <c r="I63" s="46" t="s">
        <v>22</v>
      </c>
      <c r="J63" s="46" t="s">
        <v>716</v>
      </c>
      <c r="K63" s="46" t="s">
        <v>715</v>
      </c>
      <c r="L63" s="86" t="s">
        <v>295</v>
      </c>
      <c r="M63" s="86" t="s">
        <v>291</v>
      </c>
      <c r="N63" s="75" t="s">
        <v>296</v>
      </c>
      <c r="O63" s="75" t="s">
        <v>109</v>
      </c>
      <c r="P63" s="52">
        <v>4</v>
      </c>
      <c r="Q63" s="87">
        <v>100000</v>
      </c>
      <c r="R63" s="77">
        <f t="shared" si="10"/>
        <v>20000</v>
      </c>
      <c r="S63" s="55">
        <f t="shared" si="0"/>
        <v>120000</v>
      </c>
      <c r="T63" s="56">
        <v>0</v>
      </c>
      <c r="U63" s="53">
        <f t="shared" si="17"/>
        <v>120000</v>
      </c>
      <c r="V63" s="58">
        <v>0</v>
      </c>
    </row>
    <row r="64" spans="1:22" ht="23.25" customHeight="1">
      <c r="A64" s="88">
        <v>37</v>
      </c>
      <c r="B64" s="88" t="s">
        <v>41</v>
      </c>
      <c r="C64" s="89" t="s">
        <v>42</v>
      </c>
      <c r="D64" s="88" t="s">
        <v>19</v>
      </c>
      <c r="E64" s="88">
        <v>14</v>
      </c>
      <c r="F64" s="88" t="s">
        <v>282</v>
      </c>
      <c r="G64" s="11" t="s">
        <v>283</v>
      </c>
      <c r="H64" s="88">
        <v>4</v>
      </c>
      <c r="I64" s="88" t="s">
        <v>22</v>
      </c>
      <c r="J64" s="88" t="s">
        <v>716</v>
      </c>
      <c r="K64" s="88" t="s">
        <v>715</v>
      </c>
      <c r="L64" s="90" t="s">
        <v>297</v>
      </c>
      <c r="M64" s="90" t="s">
        <v>298</v>
      </c>
      <c r="N64" s="91"/>
      <c r="O64" s="91" t="s">
        <v>299</v>
      </c>
      <c r="P64" s="92">
        <v>8</v>
      </c>
      <c r="Q64" s="93">
        <v>25000</v>
      </c>
      <c r="R64" s="94">
        <f t="shared" si="10"/>
        <v>5000</v>
      </c>
      <c r="S64" s="95">
        <f t="shared" si="0"/>
        <v>30000</v>
      </c>
      <c r="T64" s="96">
        <v>0</v>
      </c>
      <c r="U64" s="97">
        <f t="shared" si="17"/>
        <v>30000</v>
      </c>
      <c r="V64" s="98">
        <v>0</v>
      </c>
    </row>
    <row r="65" spans="1:22" ht="23.25" customHeight="1">
      <c r="A65" s="88">
        <v>38</v>
      </c>
      <c r="B65" s="88" t="s">
        <v>41</v>
      </c>
      <c r="C65" s="89" t="s">
        <v>42</v>
      </c>
      <c r="D65" s="88" t="s">
        <v>19</v>
      </c>
      <c r="E65" s="88">
        <v>14</v>
      </c>
      <c r="F65" s="88" t="s">
        <v>282</v>
      </c>
      <c r="G65" s="11" t="s">
        <v>283</v>
      </c>
      <c r="H65" s="88">
        <v>4</v>
      </c>
      <c r="I65" s="88" t="s">
        <v>22</v>
      </c>
      <c r="J65" s="88" t="s">
        <v>716</v>
      </c>
      <c r="K65" s="88" t="s">
        <v>715</v>
      </c>
      <c r="L65" s="90" t="s">
        <v>300</v>
      </c>
      <c r="M65" s="90" t="s">
        <v>298</v>
      </c>
      <c r="N65" s="91"/>
      <c r="O65" s="91" t="s">
        <v>143</v>
      </c>
      <c r="P65" s="92">
        <v>2</v>
      </c>
      <c r="Q65" s="93">
        <v>25000</v>
      </c>
      <c r="R65" s="94">
        <f t="shared" si="10"/>
        <v>5000</v>
      </c>
      <c r="S65" s="95">
        <f t="shared" si="0"/>
        <v>30000</v>
      </c>
      <c r="T65" s="96">
        <v>0</v>
      </c>
      <c r="U65" s="97">
        <f t="shared" si="17"/>
        <v>30000</v>
      </c>
      <c r="V65" s="98">
        <v>0</v>
      </c>
    </row>
    <row r="66" spans="1:22" customFormat="1" ht="23.25" customHeight="1">
      <c r="A66" s="99">
        <v>39</v>
      </c>
      <c r="B66" s="99" t="s">
        <v>190</v>
      </c>
      <c r="C66" s="100" t="s">
        <v>42</v>
      </c>
      <c r="D66" s="99" t="s">
        <v>19</v>
      </c>
      <c r="E66" s="99">
        <v>15</v>
      </c>
      <c r="F66" s="99" t="s">
        <v>301</v>
      </c>
      <c r="G66" s="11" t="s">
        <v>302</v>
      </c>
      <c r="H66" s="99">
        <v>2</v>
      </c>
      <c r="I66" s="99" t="s">
        <v>22</v>
      </c>
      <c r="J66" s="99" t="s">
        <v>716</v>
      </c>
      <c r="K66" s="99" t="s">
        <v>303</v>
      </c>
      <c r="L66" s="101" t="s">
        <v>304</v>
      </c>
      <c r="M66" s="101" t="s">
        <v>305</v>
      </c>
      <c r="N66" s="102" t="s">
        <v>306</v>
      </c>
      <c r="O66" s="102"/>
      <c r="P66" s="103"/>
      <c r="Q66" s="104"/>
      <c r="R66" s="105"/>
      <c r="S66" s="106"/>
      <c r="T66" s="107">
        <v>0</v>
      </c>
      <c r="U66" s="108"/>
      <c r="V66" s="109">
        <v>0</v>
      </c>
    </row>
    <row r="67" spans="1:22" ht="23.25" customHeight="1">
      <c r="A67" s="11">
        <v>40</v>
      </c>
      <c r="B67" s="11" t="s">
        <v>190</v>
      </c>
      <c r="C67" s="13" t="s">
        <v>42</v>
      </c>
      <c r="D67" s="11" t="s">
        <v>19</v>
      </c>
      <c r="E67" s="11">
        <v>15</v>
      </c>
      <c r="F67" s="11" t="s">
        <v>301</v>
      </c>
      <c r="G67" s="11" t="s">
        <v>302</v>
      </c>
      <c r="H67" s="63">
        <v>2</v>
      </c>
      <c r="I67" s="11" t="s">
        <v>22</v>
      </c>
      <c r="J67" s="11" t="s">
        <v>46</v>
      </c>
      <c r="K67" s="11">
        <v>1</v>
      </c>
      <c r="L67" s="110" t="s">
        <v>307</v>
      </c>
      <c r="M67" s="111" t="s">
        <v>308</v>
      </c>
      <c r="N67" s="112" t="s">
        <v>309</v>
      </c>
      <c r="O67" s="112" t="s">
        <v>109</v>
      </c>
      <c r="P67" s="113">
        <v>4</v>
      </c>
      <c r="Q67" s="114">
        <v>500000</v>
      </c>
      <c r="R67" s="115">
        <f t="shared" si="10"/>
        <v>100000</v>
      </c>
      <c r="S67" s="26">
        <f t="shared" si="0"/>
        <v>600000</v>
      </c>
      <c r="T67" s="22">
        <v>1</v>
      </c>
      <c r="U67" s="35">
        <f t="shared" ref="U67:U74" si="18">S67</f>
        <v>600000</v>
      </c>
      <c r="V67" s="61">
        <f t="shared" ref="V67:V106" si="19">U67</f>
        <v>600000</v>
      </c>
    </row>
    <row r="68" spans="1:22" ht="23.25" customHeight="1">
      <c r="A68" s="11">
        <v>41</v>
      </c>
      <c r="B68" s="11" t="s">
        <v>190</v>
      </c>
      <c r="C68" s="13" t="s">
        <v>42</v>
      </c>
      <c r="D68" s="11" t="s">
        <v>19</v>
      </c>
      <c r="E68" s="11">
        <v>15</v>
      </c>
      <c r="F68" s="11" t="s">
        <v>301</v>
      </c>
      <c r="G68" s="11" t="s">
        <v>302</v>
      </c>
      <c r="H68" s="63">
        <v>3</v>
      </c>
      <c r="I68" s="11" t="s">
        <v>45</v>
      </c>
      <c r="J68" s="11" t="s">
        <v>714</v>
      </c>
      <c r="K68" s="11">
        <v>1</v>
      </c>
      <c r="L68" s="110" t="s">
        <v>310</v>
      </c>
      <c r="M68" s="111" t="s">
        <v>311</v>
      </c>
      <c r="N68" s="112" t="s">
        <v>312</v>
      </c>
      <c r="O68" s="112" t="s">
        <v>240</v>
      </c>
      <c r="P68" s="113">
        <v>4</v>
      </c>
      <c r="Q68" s="114">
        <v>30000</v>
      </c>
      <c r="R68" s="115">
        <f t="shared" si="10"/>
        <v>6000</v>
      </c>
      <c r="S68" s="26">
        <f t="shared" ref="S68:S78" si="20">Q68+R68</f>
        <v>36000</v>
      </c>
      <c r="T68" s="22">
        <v>1</v>
      </c>
      <c r="U68" s="35">
        <f t="shared" si="18"/>
        <v>36000</v>
      </c>
      <c r="V68" s="61">
        <f>U68</f>
        <v>36000</v>
      </c>
    </row>
    <row r="69" spans="1:22" ht="23.25" customHeight="1">
      <c r="A69" s="46">
        <v>42</v>
      </c>
      <c r="B69" s="46" t="s">
        <v>190</v>
      </c>
      <c r="C69" s="47" t="s">
        <v>42</v>
      </c>
      <c r="D69" s="46" t="s">
        <v>19</v>
      </c>
      <c r="E69" s="46">
        <v>15</v>
      </c>
      <c r="F69" s="46" t="s">
        <v>301</v>
      </c>
      <c r="G69" s="11" t="s">
        <v>302</v>
      </c>
      <c r="H69" s="46">
        <v>4</v>
      </c>
      <c r="I69" s="46" t="s">
        <v>22</v>
      </c>
      <c r="J69" s="46" t="s">
        <v>708</v>
      </c>
      <c r="K69" s="46">
        <v>1</v>
      </c>
      <c r="L69" s="116" t="s">
        <v>313</v>
      </c>
      <c r="M69" s="117" t="s">
        <v>314</v>
      </c>
      <c r="N69" s="118" t="s">
        <v>315</v>
      </c>
      <c r="O69" s="118" t="s">
        <v>316</v>
      </c>
      <c r="P69" s="119">
        <v>5</v>
      </c>
      <c r="Q69" s="120">
        <v>50000</v>
      </c>
      <c r="R69" s="121">
        <f t="shared" si="10"/>
        <v>10000</v>
      </c>
      <c r="S69" s="55">
        <f t="shared" si="20"/>
        <v>60000</v>
      </c>
      <c r="T69" s="56">
        <v>1</v>
      </c>
      <c r="U69" s="122">
        <f t="shared" si="18"/>
        <v>60000</v>
      </c>
      <c r="V69" s="404">
        <f>U69</f>
        <v>60000</v>
      </c>
    </row>
    <row r="70" spans="1:22" ht="23.25" customHeight="1">
      <c r="A70" s="46">
        <v>43</v>
      </c>
      <c r="B70" s="46" t="s">
        <v>190</v>
      </c>
      <c r="C70" s="47" t="s">
        <v>42</v>
      </c>
      <c r="D70" s="46" t="s">
        <v>19</v>
      </c>
      <c r="E70" s="46">
        <v>15</v>
      </c>
      <c r="F70" s="46" t="s">
        <v>301</v>
      </c>
      <c r="G70" s="11" t="s">
        <v>302</v>
      </c>
      <c r="H70" s="46">
        <v>4</v>
      </c>
      <c r="I70" s="46" t="s">
        <v>22</v>
      </c>
      <c r="J70" s="46" t="s">
        <v>708</v>
      </c>
      <c r="K70" s="46">
        <v>1</v>
      </c>
      <c r="L70" s="116" t="s">
        <v>317</v>
      </c>
      <c r="M70" s="117" t="s">
        <v>314</v>
      </c>
      <c r="N70" s="118"/>
      <c r="O70" s="118" t="s">
        <v>246</v>
      </c>
      <c r="P70" s="119">
        <v>3</v>
      </c>
      <c r="Q70" s="120">
        <v>50000</v>
      </c>
      <c r="R70" s="121">
        <f t="shared" si="10"/>
        <v>10000</v>
      </c>
      <c r="S70" s="55">
        <f t="shared" si="20"/>
        <v>60000</v>
      </c>
      <c r="T70" s="56">
        <v>1</v>
      </c>
      <c r="U70" s="122">
        <f t="shared" si="18"/>
        <v>60000</v>
      </c>
      <c r="V70" s="404">
        <f>U70</f>
        <v>60000</v>
      </c>
    </row>
    <row r="71" spans="1:22" ht="23.25" customHeight="1">
      <c r="A71" s="88">
        <v>44</v>
      </c>
      <c r="B71" s="88" t="s">
        <v>190</v>
      </c>
      <c r="C71" s="89" t="s">
        <v>42</v>
      </c>
      <c r="D71" s="88" t="s">
        <v>19</v>
      </c>
      <c r="E71" s="88">
        <v>16</v>
      </c>
      <c r="F71" s="123" t="s">
        <v>318</v>
      </c>
      <c r="G71" s="11" t="s">
        <v>319</v>
      </c>
      <c r="H71" s="123">
        <v>1</v>
      </c>
      <c r="I71" s="88" t="s">
        <v>22</v>
      </c>
      <c r="J71" s="88" t="s">
        <v>46</v>
      </c>
      <c r="K71" s="88">
        <v>1</v>
      </c>
      <c r="L71" s="124" t="s">
        <v>320</v>
      </c>
      <c r="M71" s="124" t="s">
        <v>321</v>
      </c>
      <c r="N71" s="125" t="s">
        <v>322</v>
      </c>
      <c r="O71" s="126" t="s">
        <v>207</v>
      </c>
      <c r="P71" s="127">
        <v>12</v>
      </c>
      <c r="Q71" s="533">
        <v>200000</v>
      </c>
      <c r="R71" s="534">
        <f t="shared" si="10"/>
        <v>40000</v>
      </c>
      <c r="S71" s="95">
        <v>80000</v>
      </c>
      <c r="T71" s="96">
        <v>1</v>
      </c>
      <c r="U71" s="128">
        <f t="shared" si="18"/>
        <v>80000</v>
      </c>
      <c r="V71" s="405">
        <f t="shared" si="19"/>
        <v>80000</v>
      </c>
    </row>
    <row r="72" spans="1:22" ht="23.25" customHeight="1">
      <c r="A72" s="88">
        <v>45</v>
      </c>
      <c r="B72" s="88" t="s">
        <v>190</v>
      </c>
      <c r="C72" s="89" t="s">
        <v>42</v>
      </c>
      <c r="D72" s="88" t="s">
        <v>19</v>
      </c>
      <c r="E72" s="88">
        <v>16</v>
      </c>
      <c r="F72" s="123" t="s">
        <v>318</v>
      </c>
      <c r="G72" s="11" t="s">
        <v>319</v>
      </c>
      <c r="H72" s="123">
        <v>2</v>
      </c>
      <c r="I72" s="88" t="s">
        <v>22</v>
      </c>
      <c r="J72" s="88" t="s">
        <v>46</v>
      </c>
      <c r="K72" s="88">
        <v>1</v>
      </c>
      <c r="L72" s="124" t="s">
        <v>323</v>
      </c>
      <c r="M72" s="124" t="s">
        <v>321</v>
      </c>
      <c r="N72" s="125" t="s">
        <v>324</v>
      </c>
      <c r="O72" s="129" t="s">
        <v>240</v>
      </c>
      <c r="P72" s="127">
        <v>4</v>
      </c>
      <c r="Q72" s="533"/>
      <c r="R72" s="534"/>
      <c r="S72" s="95">
        <v>80000</v>
      </c>
      <c r="T72" s="96">
        <v>1</v>
      </c>
      <c r="U72" s="128">
        <f>S72</f>
        <v>80000</v>
      </c>
      <c r="V72" s="405">
        <f t="shared" si="19"/>
        <v>80000</v>
      </c>
    </row>
    <row r="73" spans="1:22" ht="23.25" customHeight="1">
      <c r="A73" s="88">
        <v>46</v>
      </c>
      <c r="B73" s="88" t="s">
        <v>190</v>
      </c>
      <c r="C73" s="89" t="s">
        <v>42</v>
      </c>
      <c r="D73" s="88" t="s">
        <v>19</v>
      </c>
      <c r="E73" s="88">
        <v>16</v>
      </c>
      <c r="F73" s="123" t="s">
        <v>318</v>
      </c>
      <c r="G73" s="11" t="s">
        <v>319</v>
      </c>
      <c r="H73" s="123">
        <v>3</v>
      </c>
      <c r="I73" s="88" t="s">
        <v>51</v>
      </c>
      <c r="J73" s="88" t="s">
        <v>46</v>
      </c>
      <c r="K73" s="88">
        <v>1</v>
      </c>
      <c r="L73" s="130" t="s">
        <v>325</v>
      </c>
      <c r="M73" s="131" t="s">
        <v>326</v>
      </c>
      <c r="N73" s="127" t="s">
        <v>327</v>
      </c>
      <c r="O73" s="127" t="s">
        <v>328</v>
      </c>
      <c r="P73" s="127">
        <v>2</v>
      </c>
      <c r="Q73" s="533"/>
      <c r="R73" s="534"/>
      <c r="S73" s="95">
        <v>80000</v>
      </c>
      <c r="T73" s="96">
        <v>1</v>
      </c>
      <c r="U73" s="128">
        <f t="shared" si="18"/>
        <v>80000</v>
      </c>
      <c r="V73" s="405">
        <f t="shared" si="19"/>
        <v>80000</v>
      </c>
    </row>
    <row r="74" spans="1:22" ht="23.25" customHeight="1">
      <c r="A74" s="11">
        <v>47</v>
      </c>
      <c r="B74" s="11" t="s">
        <v>190</v>
      </c>
      <c r="C74" s="13" t="s">
        <v>42</v>
      </c>
      <c r="D74" s="11" t="s">
        <v>19</v>
      </c>
      <c r="E74" s="11">
        <v>16</v>
      </c>
      <c r="F74" s="132" t="s">
        <v>318</v>
      </c>
      <c r="G74" s="11" t="s">
        <v>319</v>
      </c>
      <c r="H74" s="133">
        <v>4</v>
      </c>
      <c r="I74" s="11" t="s">
        <v>22</v>
      </c>
      <c r="J74" s="11" t="s">
        <v>46</v>
      </c>
      <c r="K74" s="11">
        <v>1</v>
      </c>
      <c r="L74" s="134" t="s">
        <v>329</v>
      </c>
      <c r="M74" s="134" t="s">
        <v>330</v>
      </c>
      <c r="N74" s="135" t="s">
        <v>331</v>
      </c>
      <c r="O74" s="136" t="s">
        <v>240</v>
      </c>
      <c r="P74" s="137">
        <v>4</v>
      </c>
      <c r="Q74" s="138">
        <v>300000</v>
      </c>
      <c r="R74" s="139">
        <f t="shared" si="10"/>
        <v>60000</v>
      </c>
      <c r="S74" s="26">
        <f t="shared" si="20"/>
        <v>360000</v>
      </c>
      <c r="T74" s="22">
        <v>1</v>
      </c>
      <c r="U74" s="35">
        <f t="shared" si="18"/>
        <v>360000</v>
      </c>
      <c r="V74" s="61">
        <f t="shared" si="19"/>
        <v>360000</v>
      </c>
    </row>
    <row r="75" spans="1:22" ht="23.25" customHeight="1">
      <c r="A75" s="46">
        <v>48</v>
      </c>
      <c r="B75" s="46" t="s">
        <v>190</v>
      </c>
      <c r="C75" s="47" t="s">
        <v>42</v>
      </c>
      <c r="D75" s="46" t="s">
        <v>19</v>
      </c>
      <c r="E75" s="46">
        <v>17</v>
      </c>
      <c r="F75" s="46" t="s">
        <v>332</v>
      </c>
      <c r="G75" s="11" t="s">
        <v>333</v>
      </c>
      <c r="H75" s="46">
        <v>1</v>
      </c>
      <c r="I75" s="46" t="s">
        <v>22</v>
      </c>
      <c r="J75" s="46" t="s">
        <v>46</v>
      </c>
      <c r="K75" s="46">
        <v>1</v>
      </c>
      <c r="L75" s="140" t="s">
        <v>334</v>
      </c>
      <c r="M75" s="86" t="s">
        <v>335</v>
      </c>
      <c r="N75" s="75" t="s">
        <v>336</v>
      </c>
      <c r="O75" s="75" t="s">
        <v>219</v>
      </c>
      <c r="P75" s="141">
        <v>6</v>
      </c>
      <c r="Q75" s="535">
        <v>300000</v>
      </c>
      <c r="R75" s="538">
        <f t="shared" si="10"/>
        <v>60000</v>
      </c>
      <c r="S75" s="55">
        <v>120000</v>
      </c>
      <c r="T75" s="56">
        <v>1</v>
      </c>
      <c r="U75" s="122">
        <f>S75</f>
        <v>120000</v>
      </c>
      <c r="V75" s="404">
        <f t="shared" si="19"/>
        <v>120000</v>
      </c>
    </row>
    <row r="76" spans="1:22" ht="23.25" customHeight="1">
      <c r="A76" s="46">
        <v>49</v>
      </c>
      <c r="B76" s="46" t="s">
        <v>190</v>
      </c>
      <c r="C76" s="47" t="s">
        <v>42</v>
      </c>
      <c r="D76" s="46" t="s">
        <v>19</v>
      </c>
      <c r="E76" s="46">
        <v>17</v>
      </c>
      <c r="F76" s="46" t="s">
        <v>332</v>
      </c>
      <c r="G76" s="11" t="s">
        <v>333</v>
      </c>
      <c r="H76" s="46">
        <v>2</v>
      </c>
      <c r="I76" s="46" t="s">
        <v>22</v>
      </c>
      <c r="J76" s="46" t="s">
        <v>46</v>
      </c>
      <c r="K76" s="46">
        <v>1</v>
      </c>
      <c r="L76" s="140" t="s">
        <v>337</v>
      </c>
      <c r="M76" s="86" t="s">
        <v>335</v>
      </c>
      <c r="N76" s="75" t="s">
        <v>338</v>
      </c>
      <c r="O76" s="75" t="s">
        <v>207</v>
      </c>
      <c r="P76" s="141">
        <v>12</v>
      </c>
      <c r="Q76" s="536"/>
      <c r="R76" s="539"/>
      <c r="S76" s="55">
        <v>120000</v>
      </c>
      <c r="T76" s="56">
        <v>1</v>
      </c>
      <c r="U76" s="122">
        <f>S76</f>
        <v>120000</v>
      </c>
      <c r="V76" s="404">
        <f t="shared" si="19"/>
        <v>120000</v>
      </c>
    </row>
    <row r="77" spans="1:22" ht="23.25" customHeight="1">
      <c r="A77" s="46">
        <v>50</v>
      </c>
      <c r="B77" s="46" t="s">
        <v>190</v>
      </c>
      <c r="C77" s="47" t="s">
        <v>42</v>
      </c>
      <c r="D77" s="46" t="s">
        <v>19</v>
      </c>
      <c r="E77" s="46">
        <v>17</v>
      </c>
      <c r="F77" s="46" t="s">
        <v>332</v>
      </c>
      <c r="G77" s="11" t="s">
        <v>333</v>
      </c>
      <c r="H77" s="46">
        <v>3</v>
      </c>
      <c r="I77" s="46" t="s">
        <v>22</v>
      </c>
      <c r="J77" s="46" t="s">
        <v>46</v>
      </c>
      <c r="K77" s="46">
        <v>1</v>
      </c>
      <c r="L77" s="140" t="s">
        <v>339</v>
      </c>
      <c r="M77" s="86" t="s">
        <v>335</v>
      </c>
      <c r="N77" s="75" t="s">
        <v>340</v>
      </c>
      <c r="O77" s="75" t="s">
        <v>207</v>
      </c>
      <c r="P77" s="141">
        <v>12</v>
      </c>
      <c r="Q77" s="537"/>
      <c r="R77" s="540"/>
      <c r="S77" s="55">
        <v>120000</v>
      </c>
      <c r="T77" s="56">
        <v>1</v>
      </c>
      <c r="U77" s="122">
        <f t="shared" ref="U77:U80" si="21">S77</f>
        <v>120000</v>
      </c>
      <c r="V77" s="404">
        <f t="shared" si="19"/>
        <v>120000</v>
      </c>
    </row>
    <row r="78" spans="1:22" customFormat="1" ht="23.25" customHeight="1">
      <c r="A78" s="46">
        <v>51</v>
      </c>
      <c r="B78" s="46" t="s">
        <v>190</v>
      </c>
      <c r="C78" s="47" t="s">
        <v>42</v>
      </c>
      <c r="D78" s="46" t="s">
        <v>19</v>
      </c>
      <c r="E78" s="46">
        <v>17</v>
      </c>
      <c r="F78" s="46" t="s">
        <v>332</v>
      </c>
      <c r="G78" s="11" t="s">
        <v>333</v>
      </c>
      <c r="H78" s="46">
        <v>4</v>
      </c>
      <c r="I78" s="46" t="s">
        <v>22</v>
      </c>
      <c r="J78" s="46" t="s">
        <v>716</v>
      </c>
      <c r="K78" s="46" t="s">
        <v>341</v>
      </c>
      <c r="L78" s="140" t="s">
        <v>342</v>
      </c>
      <c r="M78" s="86" t="s">
        <v>335</v>
      </c>
      <c r="N78" s="75" t="s">
        <v>343</v>
      </c>
      <c r="O78" s="75" t="s">
        <v>109</v>
      </c>
      <c r="P78" s="52">
        <v>4</v>
      </c>
      <c r="Q78" s="142">
        <v>0</v>
      </c>
      <c r="R78" s="142">
        <v>0</v>
      </c>
      <c r="S78" s="55">
        <f t="shared" si="20"/>
        <v>0</v>
      </c>
      <c r="T78" s="56">
        <v>0</v>
      </c>
      <c r="U78" s="122">
        <f t="shared" si="21"/>
        <v>0</v>
      </c>
      <c r="V78" s="53">
        <v>0</v>
      </c>
    </row>
    <row r="79" spans="1:22" ht="23.25" customHeight="1">
      <c r="A79" s="88">
        <v>52</v>
      </c>
      <c r="B79" s="88" t="s">
        <v>190</v>
      </c>
      <c r="C79" s="89" t="s">
        <v>42</v>
      </c>
      <c r="D79" s="88" t="s">
        <v>19</v>
      </c>
      <c r="E79" s="88">
        <v>18</v>
      </c>
      <c r="F79" s="88" t="s">
        <v>344</v>
      </c>
      <c r="G79" s="11" t="s">
        <v>345</v>
      </c>
      <c r="H79" s="92">
        <v>1</v>
      </c>
      <c r="I79" s="88" t="s">
        <v>51</v>
      </c>
      <c r="J79" s="88" t="s">
        <v>46</v>
      </c>
      <c r="K79" s="88">
        <v>1</v>
      </c>
      <c r="L79" s="143" t="s">
        <v>346</v>
      </c>
      <c r="M79" s="143" t="s">
        <v>347</v>
      </c>
      <c r="N79" s="91" t="s">
        <v>348</v>
      </c>
      <c r="O79" s="91" t="s">
        <v>207</v>
      </c>
      <c r="P79" s="92">
        <v>12</v>
      </c>
      <c r="Q79" s="541">
        <v>300000</v>
      </c>
      <c r="R79" s="543">
        <f t="shared" si="10"/>
        <v>60000</v>
      </c>
      <c r="S79" s="95">
        <v>180000</v>
      </c>
      <c r="T79" s="96">
        <v>1</v>
      </c>
      <c r="U79" s="128">
        <f t="shared" si="21"/>
        <v>180000</v>
      </c>
      <c r="V79" s="405">
        <f t="shared" si="19"/>
        <v>180000</v>
      </c>
    </row>
    <row r="80" spans="1:22" ht="23.25" customHeight="1">
      <c r="A80" s="88">
        <v>53</v>
      </c>
      <c r="B80" s="88" t="s">
        <v>190</v>
      </c>
      <c r="C80" s="89" t="s">
        <v>42</v>
      </c>
      <c r="D80" s="88" t="s">
        <v>19</v>
      </c>
      <c r="E80" s="88">
        <v>18</v>
      </c>
      <c r="F80" s="88" t="s">
        <v>344</v>
      </c>
      <c r="G80" s="11" t="s">
        <v>345</v>
      </c>
      <c r="H80" s="92">
        <v>2</v>
      </c>
      <c r="I80" s="88" t="s">
        <v>51</v>
      </c>
      <c r="J80" s="88" t="s">
        <v>46</v>
      </c>
      <c r="K80" s="88">
        <v>1</v>
      </c>
      <c r="L80" s="143" t="s">
        <v>349</v>
      </c>
      <c r="M80" s="143" t="s">
        <v>347</v>
      </c>
      <c r="N80" s="91" t="s">
        <v>350</v>
      </c>
      <c r="O80" s="91" t="s">
        <v>207</v>
      </c>
      <c r="P80" s="92">
        <v>12</v>
      </c>
      <c r="Q80" s="542"/>
      <c r="R80" s="544"/>
      <c r="S80" s="95">
        <v>180000</v>
      </c>
      <c r="T80" s="96">
        <v>1</v>
      </c>
      <c r="U80" s="128">
        <f t="shared" si="21"/>
        <v>180000</v>
      </c>
      <c r="V80" s="405">
        <f t="shared" si="19"/>
        <v>180000</v>
      </c>
    </row>
    <row r="81" spans="1:22" ht="23.25" customHeight="1">
      <c r="A81" s="11">
        <v>54</v>
      </c>
      <c r="B81" s="11" t="s">
        <v>41</v>
      </c>
      <c r="C81" s="13" t="s">
        <v>42</v>
      </c>
      <c r="D81" s="11" t="s">
        <v>19</v>
      </c>
      <c r="E81" s="11">
        <v>19</v>
      </c>
      <c r="F81" s="11" t="s">
        <v>351</v>
      </c>
      <c r="G81" s="11" t="s">
        <v>352</v>
      </c>
      <c r="H81" s="63">
        <v>1</v>
      </c>
      <c r="I81" s="11" t="s">
        <v>51</v>
      </c>
      <c r="J81" s="11" t="s">
        <v>46</v>
      </c>
      <c r="K81" s="11">
        <v>1</v>
      </c>
      <c r="L81" s="30" t="s">
        <v>353</v>
      </c>
      <c r="M81" s="30" t="s">
        <v>354</v>
      </c>
      <c r="N81" s="17" t="s">
        <v>355</v>
      </c>
      <c r="O81" s="17" t="s">
        <v>240</v>
      </c>
      <c r="P81" s="19">
        <v>4</v>
      </c>
      <c r="Q81" s="24">
        <v>500000</v>
      </c>
      <c r="R81" s="64">
        <f t="shared" si="10"/>
        <v>100000</v>
      </c>
      <c r="S81" s="26">
        <f t="shared" ref="S81:S90" si="22">Q81+R81</f>
        <v>600000</v>
      </c>
      <c r="T81" s="22">
        <v>1</v>
      </c>
      <c r="U81" s="24">
        <f>S81</f>
        <v>600000</v>
      </c>
      <c r="V81" s="61">
        <f t="shared" si="19"/>
        <v>600000</v>
      </c>
    </row>
    <row r="82" spans="1:22" ht="23.25" customHeight="1">
      <c r="A82" s="11">
        <v>27</v>
      </c>
      <c r="B82" s="11" t="s">
        <v>177</v>
      </c>
      <c r="C82" s="13" t="s">
        <v>42</v>
      </c>
      <c r="D82" s="11" t="s">
        <v>19</v>
      </c>
      <c r="E82" s="11">
        <v>19</v>
      </c>
      <c r="F82" s="11" t="s">
        <v>351</v>
      </c>
      <c r="G82" s="11" t="s">
        <v>352</v>
      </c>
      <c r="H82" s="63">
        <v>2</v>
      </c>
      <c r="I82" s="11" t="s">
        <v>22</v>
      </c>
      <c r="J82" s="11" t="s">
        <v>708</v>
      </c>
      <c r="K82" s="11">
        <v>1</v>
      </c>
      <c r="L82" s="29" t="s">
        <v>356</v>
      </c>
      <c r="M82" s="30" t="s">
        <v>356</v>
      </c>
      <c r="N82" s="12" t="s">
        <v>357</v>
      </c>
      <c r="O82" s="12" t="s">
        <v>94</v>
      </c>
      <c r="P82" s="33">
        <v>6</v>
      </c>
      <c r="Q82" s="20">
        <v>110</v>
      </c>
      <c r="R82" s="21">
        <f t="shared" si="10"/>
        <v>22</v>
      </c>
      <c r="S82" s="21">
        <f t="shared" si="22"/>
        <v>132</v>
      </c>
      <c r="T82" s="22">
        <v>1</v>
      </c>
      <c r="U82" s="23">
        <f>S82*1110</f>
        <v>146520</v>
      </c>
      <c r="V82" s="61">
        <f>U82</f>
        <v>146520</v>
      </c>
    </row>
    <row r="83" spans="1:22" ht="23.25" customHeight="1">
      <c r="A83" s="11">
        <v>28</v>
      </c>
      <c r="B83" s="11" t="s">
        <v>177</v>
      </c>
      <c r="C83" s="13" t="s">
        <v>42</v>
      </c>
      <c r="D83" s="11" t="s">
        <v>19</v>
      </c>
      <c r="E83" s="11">
        <v>19</v>
      </c>
      <c r="F83" s="11" t="s">
        <v>351</v>
      </c>
      <c r="G83" s="11" t="s">
        <v>352</v>
      </c>
      <c r="H83" s="63">
        <v>3</v>
      </c>
      <c r="I83" s="11" t="s">
        <v>22</v>
      </c>
      <c r="J83" s="11" t="s">
        <v>708</v>
      </c>
      <c r="K83" s="11">
        <v>1</v>
      </c>
      <c r="L83" s="29" t="s">
        <v>358</v>
      </c>
      <c r="M83" s="30" t="s">
        <v>359</v>
      </c>
      <c r="N83" s="12" t="s">
        <v>360</v>
      </c>
      <c r="O83" s="12" t="s">
        <v>133</v>
      </c>
      <c r="P83" s="33">
        <v>12</v>
      </c>
      <c r="Q83" s="20">
        <v>80</v>
      </c>
      <c r="R83" s="21">
        <f t="shared" si="10"/>
        <v>16</v>
      </c>
      <c r="S83" s="21">
        <f t="shared" si="22"/>
        <v>96</v>
      </c>
      <c r="T83" s="22">
        <v>1</v>
      </c>
      <c r="U83" s="23">
        <f>S83*1110</f>
        <v>106560</v>
      </c>
      <c r="V83" s="61">
        <f>U83</f>
        <v>106560</v>
      </c>
    </row>
    <row r="84" spans="1:22" ht="23.25" customHeight="1">
      <c r="A84" s="11">
        <v>55</v>
      </c>
      <c r="B84" s="12" t="s">
        <v>190</v>
      </c>
      <c r="C84" s="13" t="s">
        <v>42</v>
      </c>
      <c r="D84" s="11" t="s">
        <v>19</v>
      </c>
      <c r="E84" s="11">
        <v>19</v>
      </c>
      <c r="F84" s="11" t="s">
        <v>351</v>
      </c>
      <c r="G84" s="11" t="s">
        <v>352</v>
      </c>
      <c r="H84" s="63">
        <v>4</v>
      </c>
      <c r="I84" s="11" t="s">
        <v>22</v>
      </c>
      <c r="J84" s="11" t="s">
        <v>716</v>
      </c>
      <c r="K84" s="11" t="s">
        <v>715</v>
      </c>
      <c r="L84" s="144" t="s">
        <v>361</v>
      </c>
      <c r="M84" s="44" t="s">
        <v>362</v>
      </c>
      <c r="N84" s="17" t="s">
        <v>363</v>
      </c>
      <c r="O84" s="18" t="s">
        <v>109</v>
      </c>
      <c r="P84" s="19">
        <v>4</v>
      </c>
      <c r="Q84" s="24">
        <v>100000</v>
      </c>
      <c r="R84" s="64">
        <f t="shared" si="10"/>
        <v>20000</v>
      </c>
      <c r="S84" s="26">
        <f t="shared" si="22"/>
        <v>120000</v>
      </c>
      <c r="T84" s="22">
        <v>0</v>
      </c>
      <c r="U84" s="24">
        <f>S84</f>
        <v>120000</v>
      </c>
      <c r="V84" s="27">
        <v>0</v>
      </c>
    </row>
    <row r="85" spans="1:22" ht="23.25" customHeight="1">
      <c r="A85" s="11">
        <v>56</v>
      </c>
      <c r="B85" s="11" t="s">
        <v>41</v>
      </c>
      <c r="C85" s="13" t="s">
        <v>42</v>
      </c>
      <c r="D85" s="11" t="s">
        <v>19</v>
      </c>
      <c r="E85" s="11">
        <v>20</v>
      </c>
      <c r="F85" s="11" t="s">
        <v>364</v>
      </c>
      <c r="G85" s="11" t="s">
        <v>365</v>
      </c>
      <c r="H85" s="63">
        <v>1</v>
      </c>
      <c r="I85" s="11" t="s">
        <v>45</v>
      </c>
      <c r="J85" s="11" t="s">
        <v>46</v>
      </c>
      <c r="K85" s="11">
        <v>1</v>
      </c>
      <c r="L85" s="29" t="s">
        <v>366</v>
      </c>
      <c r="M85" s="30" t="s">
        <v>367</v>
      </c>
      <c r="N85" s="12" t="s">
        <v>368</v>
      </c>
      <c r="O85" s="12" t="s">
        <v>240</v>
      </c>
      <c r="P85" s="33">
        <v>4</v>
      </c>
      <c r="Q85" s="66">
        <v>80000</v>
      </c>
      <c r="R85" s="64">
        <f t="shared" si="10"/>
        <v>16000</v>
      </c>
      <c r="S85" s="26">
        <f t="shared" si="22"/>
        <v>96000</v>
      </c>
      <c r="T85" s="62">
        <v>1</v>
      </c>
      <c r="U85" s="24">
        <f>S85</f>
        <v>96000</v>
      </c>
      <c r="V85" s="61">
        <f t="shared" si="19"/>
        <v>96000</v>
      </c>
    </row>
    <row r="86" spans="1:22" ht="23.25" customHeight="1">
      <c r="A86" s="11">
        <v>29</v>
      </c>
      <c r="B86" s="11" t="s">
        <v>281</v>
      </c>
      <c r="C86" s="13" t="s">
        <v>42</v>
      </c>
      <c r="D86" s="11" t="s">
        <v>19</v>
      </c>
      <c r="E86" s="11">
        <v>20</v>
      </c>
      <c r="F86" s="11" t="s">
        <v>364</v>
      </c>
      <c r="G86" s="11" t="s">
        <v>365</v>
      </c>
      <c r="H86" s="63">
        <v>2</v>
      </c>
      <c r="I86" s="11" t="s">
        <v>22</v>
      </c>
      <c r="J86" s="11" t="s">
        <v>46</v>
      </c>
      <c r="K86" s="11">
        <v>1</v>
      </c>
      <c r="L86" s="29" t="s">
        <v>369</v>
      </c>
      <c r="M86" s="30" t="s">
        <v>370</v>
      </c>
      <c r="N86" s="12" t="s">
        <v>371</v>
      </c>
      <c r="O86" s="12" t="s">
        <v>316</v>
      </c>
      <c r="P86" s="33">
        <v>5</v>
      </c>
      <c r="Q86" s="20">
        <v>400</v>
      </c>
      <c r="R86" s="21">
        <f t="shared" si="10"/>
        <v>80</v>
      </c>
      <c r="S86" s="21">
        <f t="shared" si="22"/>
        <v>480</v>
      </c>
      <c r="T86" s="22">
        <v>1</v>
      </c>
      <c r="U86" s="23">
        <f>S86*1110</f>
        <v>532800</v>
      </c>
      <c r="V86" s="61">
        <f>U86</f>
        <v>532800</v>
      </c>
    </row>
    <row r="87" spans="1:22" ht="23.25" customHeight="1">
      <c r="A87" s="11">
        <v>30</v>
      </c>
      <c r="B87" s="11" t="s">
        <v>281</v>
      </c>
      <c r="C87" s="13" t="s">
        <v>42</v>
      </c>
      <c r="D87" s="11" t="s">
        <v>19</v>
      </c>
      <c r="E87" s="11">
        <v>20</v>
      </c>
      <c r="F87" s="11" t="s">
        <v>364</v>
      </c>
      <c r="G87" s="11" t="s">
        <v>365</v>
      </c>
      <c r="H87" s="63">
        <v>3</v>
      </c>
      <c r="I87" s="11" t="s">
        <v>22</v>
      </c>
      <c r="J87" s="11" t="s">
        <v>708</v>
      </c>
      <c r="K87" s="11">
        <v>1</v>
      </c>
      <c r="L87" s="29" t="s">
        <v>372</v>
      </c>
      <c r="M87" s="30" t="s">
        <v>373</v>
      </c>
      <c r="N87" s="12" t="s">
        <v>374</v>
      </c>
      <c r="O87" s="12" t="s">
        <v>375</v>
      </c>
      <c r="P87" s="33">
        <v>11</v>
      </c>
      <c r="Q87" s="20">
        <v>220</v>
      </c>
      <c r="R87" s="21">
        <f t="shared" si="10"/>
        <v>44</v>
      </c>
      <c r="S87" s="21">
        <f t="shared" si="22"/>
        <v>264</v>
      </c>
      <c r="T87" s="22">
        <v>1</v>
      </c>
      <c r="U87" s="23">
        <f>S87*1110</f>
        <v>293040</v>
      </c>
      <c r="V87" s="61">
        <f>U87</f>
        <v>293040</v>
      </c>
    </row>
    <row r="88" spans="1:22" ht="23.25" customHeight="1">
      <c r="A88" s="11">
        <v>57</v>
      </c>
      <c r="B88" s="11" t="s">
        <v>376</v>
      </c>
      <c r="C88" s="13" t="s">
        <v>377</v>
      </c>
      <c r="D88" s="11" t="s">
        <v>19</v>
      </c>
      <c r="E88" s="11">
        <v>21</v>
      </c>
      <c r="F88" s="11" t="s">
        <v>378</v>
      </c>
      <c r="G88" s="11" t="s">
        <v>379</v>
      </c>
      <c r="H88" s="63">
        <v>1</v>
      </c>
      <c r="I88" s="11" t="s">
        <v>380</v>
      </c>
      <c r="J88" s="11" t="s">
        <v>381</v>
      </c>
      <c r="K88" s="11">
        <v>1</v>
      </c>
      <c r="L88" s="29" t="s">
        <v>382</v>
      </c>
      <c r="M88" s="30" t="s">
        <v>383</v>
      </c>
      <c r="N88" s="17" t="s">
        <v>384</v>
      </c>
      <c r="O88" s="17" t="s">
        <v>219</v>
      </c>
      <c r="P88" s="19">
        <v>6</v>
      </c>
      <c r="Q88" s="24">
        <v>300000</v>
      </c>
      <c r="R88" s="64">
        <f t="shared" si="10"/>
        <v>60000</v>
      </c>
      <c r="S88" s="26">
        <f t="shared" si="22"/>
        <v>360000</v>
      </c>
      <c r="T88" s="22">
        <v>1</v>
      </c>
      <c r="U88" s="24">
        <f>S88</f>
        <v>360000</v>
      </c>
      <c r="V88" s="61">
        <f t="shared" si="19"/>
        <v>360000</v>
      </c>
    </row>
    <row r="89" spans="1:22" ht="23.25" customHeight="1">
      <c r="A89" s="11">
        <v>58</v>
      </c>
      <c r="B89" s="11" t="s">
        <v>41</v>
      </c>
      <c r="C89" s="13" t="s">
        <v>42</v>
      </c>
      <c r="D89" s="11" t="s">
        <v>19</v>
      </c>
      <c r="E89" s="11">
        <v>21</v>
      </c>
      <c r="F89" s="11" t="s">
        <v>385</v>
      </c>
      <c r="G89" s="11" t="s">
        <v>379</v>
      </c>
      <c r="H89" s="63">
        <v>2</v>
      </c>
      <c r="I89" s="11" t="s">
        <v>51</v>
      </c>
      <c r="J89" s="11" t="s">
        <v>46</v>
      </c>
      <c r="K89" s="11">
        <v>1</v>
      </c>
      <c r="L89" s="29" t="s">
        <v>386</v>
      </c>
      <c r="M89" s="30" t="s">
        <v>387</v>
      </c>
      <c r="N89" s="17" t="s">
        <v>388</v>
      </c>
      <c r="O89" s="17" t="s">
        <v>240</v>
      </c>
      <c r="P89" s="19">
        <v>4</v>
      </c>
      <c r="Q89" s="24">
        <v>100000</v>
      </c>
      <c r="R89" s="64">
        <f t="shared" si="10"/>
        <v>20000</v>
      </c>
      <c r="S89" s="26">
        <f t="shared" si="22"/>
        <v>120000</v>
      </c>
      <c r="T89" s="22">
        <v>1</v>
      </c>
      <c r="U89" s="24">
        <f t="shared" ref="U89:U106" si="23">S89</f>
        <v>120000</v>
      </c>
      <c r="V89" s="61">
        <f t="shared" si="19"/>
        <v>120000</v>
      </c>
    </row>
    <row r="90" spans="1:22" ht="23.25" customHeight="1">
      <c r="A90" s="11">
        <v>59</v>
      </c>
      <c r="B90" s="11" t="s">
        <v>376</v>
      </c>
      <c r="C90" s="13" t="s">
        <v>377</v>
      </c>
      <c r="D90" s="11" t="s">
        <v>19</v>
      </c>
      <c r="E90" s="11">
        <v>21</v>
      </c>
      <c r="F90" s="11" t="s">
        <v>378</v>
      </c>
      <c r="G90" s="11" t="s">
        <v>379</v>
      </c>
      <c r="H90" s="63">
        <v>3</v>
      </c>
      <c r="I90" s="11" t="s">
        <v>380</v>
      </c>
      <c r="J90" s="11" t="s">
        <v>708</v>
      </c>
      <c r="K90" s="11">
        <v>1</v>
      </c>
      <c r="L90" s="29" t="s">
        <v>389</v>
      </c>
      <c r="M90" s="30" t="s">
        <v>390</v>
      </c>
      <c r="N90" s="17" t="s">
        <v>391</v>
      </c>
      <c r="O90" s="17" t="s">
        <v>392</v>
      </c>
      <c r="P90" s="19">
        <v>4</v>
      </c>
      <c r="Q90" s="24">
        <v>200000</v>
      </c>
      <c r="R90" s="64">
        <f t="shared" si="10"/>
        <v>40000</v>
      </c>
      <c r="S90" s="26">
        <f t="shared" si="22"/>
        <v>240000</v>
      </c>
      <c r="T90" s="22">
        <v>1</v>
      </c>
      <c r="U90" s="24">
        <f t="shared" si="23"/>
        <v>240000</v>
      </c>
      <c r="V90" s="61">
        <f>U90</f>
        <v>240000</v>
      </c>
    </row>
    <row r="91" spans="1:22" ht="23.25" customHeight="1">
      <c r="A91" s="145">
        <v>60</v>
      </c>
      <c r="B91" s="146" t="s">
        <v>190</v>
      </c>
      <c r="C91" s="147" t="s">
        <v>393</v>
      </c>
      <c r="D91" s="146" t="s">
        <v>394</v>
      </c>
      <c r="E91" s="146">
        <v>22</v>
      </c>
      <c r="F91" s="146" t="s">
        <v>395</v>
      </c>
      <c r="G91" s="11" t="s">
        <v>396</v>
      </c>
      <c r="H91" s="148">
        <v>1</v>
      </c>
      <c r="I91" s="146" t="s">
        <v>22</v>
      </c>
      <c r="J91" s="146" t="s">
        <v>381</v>
      </c>
      <c r="K91" s="146">
        <v>1</v>
      </c>
      <c r="L91" s="149" t="s">
        <v>397</v>
      </c>
      <c r="M91" s="149" t="s">
        <v>398</v>
      </c>
      <c r="N91" s="150" t="s">
        <v>399</v>
      </c>
      <c r="O91" s="150" t="s">
        <v>133</v>
      </c>
      <c r="P91" s="151">
        <v>12</v>
      </c>
      <c r="Q91" s="152">
        <v>3500</v>
      </c>
      <c r="R91" s="153">
        <f>Q91*P91</f>
        <v>42000</v>
      </c>
      <c r="S91" s="154">
        <f>R91</f>
        <v>42000</v>
      </c>
      <c r="T91" s="155">
        <v>1</v>
      </c>
      <c r="U91" s="152">
        <f t="shared" si="23"/>
        <v>42000</v>
      </c>
      <c r="V91" s="406">
        <f t="shared" si="19"/>
        <v>42000</v>
      </c>
    </row>
    <row r="92" spans="1:22" ht="23.25" customHeight="1">
      <c r="A92" s="145">
        <v>61</v>
      </c>
      <c r="B92" s="146" t="s">
        <v>190</v>
      </c>
      <c r="C92" s="147" t="s">
        <v>393</v>
      </c>
      <c r="D92" s="146" t="s">
        <v>394</v>
      </c>
      <c r="E92" s="146">
        <v>22</v>
      </c>
      <c r="F92" s="146" t="s">
        <v>395</v>
      </c>
      <c r="G92" s="11" t="s">
        <v>396</v>
      </c>
      <c r="H92" s="148">
        <v>1</v>
      </c>
      <c r="I92" s="146" t="s">
        <v>22</v>
      </c>
      <c r="J92" s="146" t="s">
        <v>381</v>
      </c>
      <c r="K92" s="146">
        <v>1</v>
      </c>
      <c r="L92" s="157" t="s">
        <v>400</v>
      </c>
      <c r="M92" s="157" t="s">
        <v>401</v>
      </c>
      <c r="N92" s="150" t="s">
        <v>402</v>
      </c>
      <c r="O92" s="150" t="s">
        <v>133</v>
      </c>
      <c r="P92" s="151">
        <v>12</v>
      </c>
      <c r="Q92" s="152">
        <v>20000</v>
      </c>
      <c r="R92" s="153">
        <f>Q92*P92</f>
        <v>240000</v>
      </c>
      <c r="S92" s="154">
        <f>R92</f>
        <v>240000</v>
      </c>
      <c r="T92" s="155">
        <v>1</v>
      </c>
      <c r="U92" s="152">
        <f t="shared" si="23"/>
        <v>240000</v>
      </c>
      <c r="V92" s="406">
        <f t="shared" si="19"/>
        <v>240000</v>
      </c>
    </row>
    <row r="93" spans="1:22" ht="23.25" customHeight="1">
      <c r="A93" s="145">
        <v>62</v>
      </c>
      <c r="B93" s="146" t="s">
        <v>190</v>
      </c>
      <c r="C93" s="147" t="s">
        <v>403</v>
      </c>
      <c r="D93" s="146" t="s">
        <v>394</v>
      </c>
      <c r="E93" s="146">
        <v>22</v>
      </c>
      <c r="F93" s="146" t="s">
        <v>404</v>
      </c>
      <c r="G93" s="11" t="s">
        <v>405</v>
      </c>
      <c r="H93" s="148">
        <v>1</v>
      </c>
      <c r="I93" s="146" t="s">
        <v>22</v>
      </c>
      <c r="J93" s="146" t="s">
        <v>36</v>
      </c>
      <c r="K93" s="146">
        <v>1</v>
      </c>
      <c r="L93" s="158" t="s">
        <v>406</v>
      </c>
      <c r="M93" s="158" t="s">
        <v>407</v>
      </c>
      <c r="N93" s="150" t="s">
        <v>408</v>
      </c>
      <c r="O93" s="150" t="s">
        <v>133</v>
      </c>
      <c r="P93" s="151">
        <v>12</v>
      </c>
      <c r="Q93" s="152">
        <v>6500</v>
      </c>
      <c r="R93" s="153">
        <f t="shared" ref="R93:R102" si="24">Q93*P93</f>
        <v>78000</v>
      </c>
      <c r="S93" s="154">
        <f t="shared" ref="S93:S106" si="25">R93</f>
        <v>78000</v>
      </c>
      <c r="T93" s="155">
        <v>1</v>
      </c>
      <c r="U93" s="152">
        <f t="shared" si="23"/>
        <v>78000</v>
      </c>
      <c r="V93" s="406">
        <f t="shared" si="19"/>
        <v>78000</v>
      </c>
    </row>
    <row r="94" spans="1:22" ht="23.25" customHeight="1">
      <c r="A94" s="145">
        <v>63</v>
      </c>
      <c r="B94" s="146" t="s">
        <v>190</v>
      </c>
      <c r="C94" s="147" t="s">
        <v>403</v>
      </c>
      <c r="D94" s="146" t="s">
        <v>394</v>
      </c>
      <c r="E94" s="146">
        <v>22</v>
      </c>
      <c r="F94" s="146" t="s">
        <v>404</v>
      </c>
      <c r="G94" s="11" t="s">
        <v>405</v>
      </c>
      <c r="H94" s="148">
        <v>1</v>
      </c>
      <c r="I94" s="146" t="s">
        <v>22</v>
      </c>
      <c r="J94" s="146" t="s">
        <v>36</v>
      </c>
      <c r="K94" s="146">
        <v>1</v>
      </c>
      <c r="L94" s="158" t="s">
        <v>409</v>
      </c>
      <c r="M94" s="158" t="s">
        <v>410</v>
      </c>
      <c r="N94" s="150" t="s">
        <v>411</v>
      </c>
      <c r="O94" s="150" t="s">
        <v>133</v>
      </c>
      <c r="P94" s="151">
        <v>12</v>
      </c>
      <c r="Q94" s="152">
        <v>3500</v>
      </c>
      <c r="R94" s="153">
        <f t="shared" si="24"/>
        <v>42000</v>
      </c>
      <c r="S94" s="154">
        <f t="shared" si="25"/>
        <v>42000</v>
      </c>
      <c r="T94" s="155">
        <v>1</v>
      </c>
      <c r="U94" s="152">
        <f t="shared" si="23"/>
        <v>42000</v>
      </c>
      <c r="V94" s="406">
        <f t="shared" si="19"/>
        <v>42000</v>
      </c>
    </row>
    <row r="95" spans="1:22" ht="23.25" customHeight="1">
      <c r="A95" s="145">
        <v>64</v>
      </c>
      <c r="B95" s="146" t="s">
        <v>190</v>
      </c>
      <c r="C95" s="147" t="s">
        <v>403</v>
      </c>
      <c r="D95" s="146" t="s">
        <v>394</v>
      </c>
      <c r="E95" s="146">
        <v>22</v>
      </c>
      <c r="F95" s="146" t="s">
        <v>404</v>
      </c>
      <c r="G95" s="11" t="s">
        <v>405</v>
      </c>
      <c r="H95" s="148">
        <v>1</v>
      </c>
      <c r="I95" s="146" t="s">
        <v>22</v>
      </c>
      <c r="J95" s="146" t="s">
        <v>36</v>
      </c>
      <c r="K95" s="146">
        <v>1</v>
      </c>
      <c r="L95" s="158" t="s">
        <v>412</v>
      </c>
      <c r="M95" s="158" t="s">
        <v>413</v>
      </c>
      <c r="N95" s="150" t="s">
        <v>414</v>
      </c>
      <c r="O95" s="150" t="s">
        <v>415</v>
      </c>
      <c r="P95" s="151">
        <v>50</v>
      </c>
      <c r="Q95" s="152">
        <v>4000</v>
      </c>
      <c r="R95" s="153">
        <f t="shared" si="24"/>
        <v>200000</v>
      </c>
      <c r="S95" s="154">
        <f t="shared" si="25"/>
        <v>200000</v>
      </c>
      <c r="T95" s="155">
        <v>1</v>
      </c>
      <c r="U95" s="152">
        <f t="shared" si="23"/>
        <v>200000</v>
      </c>
      <c r="V95" s="406">
        <f t="shared" si="19"/>
        <v>200000</v>
      </c>
    </row>
    <row r="96" spans="1:22" ht="23.25" customHeight="1">
      <c r="A96" s="145">
        <v>65</v>
      </c>
      <c r="B96" s="146" t="s">
        <v>190</v>
      </c>
      <c r="C96" s="147" t="s">
        <v>403</v>
      </c>
      <c r="D96" s="146" t="s">
        <v>394</v>
      </c>
      <c r="E96" s="146">
        <v>22</v>
      </c>
      <c r="F96" s="146" t="s">
        <v>404</v>
      </c>
      <c r="G96" s="11" t="s">
        <v>405</v>
      </c>
      <c r="H96" s="148">
        <v>1</v>
      </c>
      <c r="I96" s="146" t="s">
        <v>22</v>
      </c>
      <c r="J96" s="146" t="s">
        <v>36</v>
      </c>
      <c r="K96" s="146">
        <v>1</v>
      </c>
      <c r="L96" s="158" t="s">
        <v>416</v>
      </c>
      <c r="M96" s="158" t="s">
        <v>417</v>
      </c>
      <c r="N96" s="150" t="s">
        <v>418</v>
      </c>
      <c r="O96" s="150" t="s">
        <v>415</v>
      </c>
      <c r="P96" s="151">
        <v>50</v>
      </c>
      <c r="Q96" s="152">
        <v>4000</v>
      </c>
      <c r="R96" s="153">
        <f t="shared" si="24"/>
        <v>200000</v>
      </c>
      <c r="S96" s="154">
        <f t="shared" si="25"/>
        <v>200000</v>
      </c>
      <c r="T96" s="155">
        <v>1</v>
      </c>
      <c r="U96" s="152">
        <f t="shared" si="23"/>
        <v>200000</v>
      </c>
      <c r="V96" s="406">
        <f t="shared" si="19"/>
        <v>200000</v>
      </c>
    </row>
    <row r="97" spans="1:22" ht="23.25" customHeight="1">
      <c r="A97" s="145">
        <v>66</v>
      </c>
      <c r="B97" s="146" t="s">
        <v>190</v>
      </c>
      <c r="C97" s="147" t="s">
        <v>403</v>
      </c>
      <c r="D97" s="146" t="s">
        <v>394</v>
      </c>
      <c r="E97" s="146">
        <v>22</v>
      </c>
      <c r="F97" s="146" t="s">
        <v>404</v>
      </c>
      <c r="G97" s="11" t="s">
        <v>405</v>
      </c>
      <c r="H97" s="148">
        <v>1</v>
      </c>
      <c r="I97" s="146" t="s">
        <v>22</v>
      </c>
      <c r="J97" s="146" t="s">
        <v>36</v>
      </c>
      <c r="K97" s="146">
        <v>1</v>
      </c>
      <c r="L97" s="158" t="s">
        <v>419</v>
      </c>
      <c r="M97" s="158" t="s">
        <v>420</v>
      </c>
      <c r="N97" s="150" t="s">
        <v>421</v>
      </c>
      <c r="O97" s="150" t="s">
        <v>415</v>
      </c>
      <c r="P97" s="151">
        <v>50</v>
      </c>
      <c r="Q97" s="152">
        <v>4000</v>
      </c>
      <c r="R97" s="153">
        <f t="shared" si="24"/>
        <v>200000</v>
      </c>
      <c r="S97" s="154">
        <f t="shared" si="25"/>
        <v>200000</v>
      </c>
      <c r="T97" s="155">
        <v>1</v>
      </c>
      <c r="U97" s="152">
        <f t="shared" si="23"/>
        <v>200000</v>
      </c>
      <c r="V97" s="406">
        <f t="shared" si="19"/>
        <v>200000</v>
      </c>
    </row>
    <row r="98" spans="1:22" ht="23.25" customHeight="1">
      <c r="A98" s="145">
        <v>67</v>
      </c>
      <c r="B98" s="146" t="s">
        <v>190</v>
      </c>
      <c r="C98" s="147" t="s">
        <v>403</v>
      </c>
      <c r="D98" s="146" t="s">
        <v>394</v>
      </c>
      <c r="E98" s="146">
        <v>22</v>
      </c>
      <c r="F98" s="146" t="s">
        <v>404</v>
      </c>
      <c r="G98" s="11" t="s">
        <v>405</v>
      </c>
      <c r="H98" s="148">
        <v>1</v>
      </c>
      <c r="I98" s="146" t="s">
        <v>22</v>
      </c>
      <c r="J98" s="146" t="s">
        <v>36</v>
      </c>
      <c r="K98" s="146">
        <v>1</v>
      </c>
      <c r="L98" s="149" t="s">
        <v>422</v>
      </c>
      <c r="M98" s="149" t="s">
        <v>423</v>
      </c>
      <c r="N98" s="150" t="s">
        <v>424</v>
      </c>
      <c r="O98" s="150" t="s">
        <v>133</v>
      </c>
      <c r="P98" s="151">
        <v>12</v>
      </c>
      <c r="Q98" s="152">
        <v>9000</v>
      </c>
      <c r="R98" s="153">
        <f t="shared" si="24"/>
        <v>108000</v>
      </c>
      <c r="S98" s="154">
        <f t="shared" si="25"/>
        <v>108000</v>
      </c>
      <c r="T98" s="155">
        <v>1</v>
      </c>
      <c r="U98" s="152">
        <f t="shared" si="23"/>
        <v>108000</v>
      </c>
      <c r="V98" s="406">
        <f t="shared" si="19"/>
        <v>108000</v>
      </c>
    </row>
    <row r="99" spans="1:22" ht="23.25" customHeight="1">
      <c r="A99" s="145">
        <v>68</v>
      </c>
      <c r="B99" s="146" t="s">
        <v>190</v>
      </c>
      <c r="C99" s="147" t="s">
        <v>403</v>
      </c>
      <c r="D99" s="146" t="s">
        <v>394</v>
      </c>
      <c r="E99" s="146">
        <v>22</v>
      </c>
      <c r="F99" s="146" t="s">
        <v>404</v>
      </c>
      <c r="G99" s="11" t="s">
        <v>405</v>
      </c>
      <c r="H99" s="148">
        <v>1</v>
      </c>
      <c r="I99" s="146" t="s">
        <v>22</v>
      </c>
      <c r="J99" s="146" t="s">
        <v>36</v>
      </c>
      <c r="K99" s="146">
        <v>1</v>
      </c>
      <c r="L99" s="159" t="s">
        <v>425</v>
      </c>
      <c r="M99" s="149" t="s">
        <v>426</v>
      </c>
      <c r="N99" s="150" t="s">
        <v>427</v>
      </c>
      <c r="O99" s="150" t="s">
        <v>133</v>
      </c>
      <c r="P99" s="151">
        <v>12</v>
      </c>
      <c r="Q99" s="152">
        <v>2500</v>
      </c>
      <c r="R99" s="153">
        <f t="shared" si="24"/>
        <v>30000</v>
      </c>
      <c r="S99" s="154">
        <f t="shared" si="25"/>
        <v>30000</v>
      </c>
      <c r="T99" s="155">
        <v>1</v>
      </c>
      <c r="U99" s="152">
        <f t="shared" si="23"/>
        <v>30000</v>
      </c>
      <c r="V99" s="406">
        <f t="shared" si="19"/>
        <v>30000</v>
      </c>
    </row>
    <row r="100" spans="1:22" ht="23.25" customHeight="1">
      <c r="A100" s="145">
        <v>69</v>
      </c>
      <c r="B100" s="146" t="s">
        <v>190</v>
      </c>
      <c r="C100" s="147" t="s">
        <v>403</v>
      </c>
      <c r="D100" s="146" t="s">
        <v>394</v>
      </c>
      <c r="E100" s="146">
        <v>22</v>
      </c>
      <c r="F100" s="146" t="s">
        <v>404</v>
      </c>
      <c r="G100" s="11" t="s">
        <v>405</v>
      </c>
      <c r="H100" s="146">
        <v>1</v>
      </c>
      <c r="I100" s="146" t="s">
        <v>22</v>
      </c>
      <c r="J100" s="146" t="s">
        <v>36</v>
      </c>
      <c r="K100" s="146">
        <v>1</v>
      </c>
      <c r="L100" s="160" t="s">
        <v>428</v>
      </c>
      <c r="M100" s="161" t="s">
        <v>429</v>
      </c>
      <c r="N100" s="150" t="s">
        <v>430</v>
      </c>
      <c r="O100" s="150" t="s">
        <v>133</v>
      </c>
      <c r="P100" s="151">
        <v>12</v>
      </c>
      <c r="Q100" s="152">
        <v>7500</v>
      </c>
      <c r="R100" s="153">
        <f t="shared" si="24"/>
        <v>90000</v>
      </c>
      <c r="S100" s="154">
        <f t="shared" si="25"/>
        <v>90000</v>
      </c>
      <c r="T100" s="155">
        <v>1</v>
      </c>
      <c r="U100" s="152">
        <f t="shared" si="23"/>
        <v>90000</v>
      </c>
      <c r="V100" s="406">
        <f t="shared" si="19"/>
        <v>90000</v>
      </c>
    </row>
    <row r="101" spans="1:22" ht="23.25" customHeight="1">
      <c r="A101" s="145">
        <v>70</v>
      </c>
      <c r="B101" s="146" t="s">
        <v>190</v>
      </c>
      <c r="C101" s="147" t="s">
        <v>403</v>
      </c>
      <c r="D101" s="146" t="s">
        <v>394</v>
      </c>
      <c r="E101" s="146">
        <v>22</v>
      </c>
      <c r="F101" s="146" t="s">
        <v>404</v>
      </c>
      <c r="G101" s="11" t="s">
        <v>405</v>
      </c>
      <c r="H101" s="146">
        <v>1</v>
      </c>
      <c r="I101" s="146" t="s">
        <v>22</v>
      </c>
      <c r="J101" s="146" t="s">
        <v>36</v>
      </c>
      <c r="K101" s="146">
        <v>1</v>
      </c>
      <c r="L101" s="160" t="s">
        <v>431</v>
      </c>
      <c r="M101" s="161" t="s">
        <v>432</v>
      </c>
      <c r="N101" s="150" t="s">
        <v>433</v>
      </c>
      <c r="O101" s="150" t="s">
        <v>133</v>
      </c>
      <c r="P101" s="151">
        <v>12</v>
      </c>
      <c r="Q101" s="152">
        <v>9000</v>
      </c>
      <c r="R101" s="153">
        <f t="shared" si="24"/>
        <v>108000</v>
      </c>
      <c r="S101" s="154">
        <f t="shared" si="25"/>
        <v>108000</v>
      </c>
      <c r="T101" s="155">
        <v>1</v>
      </c>
      <c r="U101" s="152">
        <f t="shared" si="23"/>
        <v>108000</v>
      </c>
      <c r="V101" s="406">
        <f t="shared" si="19"/>
        <v>108000</v>
      </c>
    </row>
    <row r="102" spans="1:22" ht="23.25" customHeight="1">
      <c r="A102" s="145">
        <v>71</v>
      </c>
      <c r="B102" s="146" t="s">
        <v>190</v>
      </c>
      <c r="C102" s="147" t="s">
        <v>403</v>
      </c>
      <c r="D102" s="146" t="s">
        <v>394</v>
      </c>
      <c r="E102" s="146">
        <v>22</v>
      </c>
      <c r="F102" s="146" t="s">
        <v>404</v>
      </c>
      <c r="G102" s="11" t="s">
        <v>405</v>
      </c>
      <c r="H102" s="151">
        <v>1</v>
      </c>
      <c r="I102" s="146" t="s">
        <v>22</v>
      </c>
      <c r="J102" s="146" t="s">
        <v>36</v>
      </c>
      <c r="K102" s="146">
        <v>1</v>
      </c>
      <c r="L102" s="162" t="s">
        <v>434</v>
      </c>
      <c r="M102" s="162" t="s">
        <v>435</v>
      </c>
      <c r="N102" s="150" t="s">
        <v>436</v>
      </c>
      <c r="O102" s="163" t="s">
        <v>437</v>
      </c>
      <c r="P102" s="151">
        <v>6</v>
      </c>
      <c r="Q102" s="152">
        <v>25000</v>
      </c>
      <c r="R102" s="153">
        <f t="shared" si="24"/>
        <v>150000</v>
      </c>
      <c r="S102" s="154">
        <f t="shared" si="25"/>
        <v>150000</v>
      </c>
      <c r="T102" s="155">
        <v>1</v>
      </c>
      <c r="U102" s="152">
        <f t="shared" si="23"/>
        <v>150000</v>
      </c>
      <c r="V102" s="406">
        <f t="shared" si="19"/>
        <v>150000</v>
      </c>
    </row>
    <row r="103" spans="1:22" ht="23.25" customHeight="1">
      <c r="A103" s="145">
        <v>72</v>
      </c>
      <c r="B103" s="146" t="s">
        <v>190</v>
      </c>
      <c r="C103" s="147" t="s">
        <v>403</v>
      </c>
      <c r="D103" s="146" t="s">
        <v>394</v>
      </c>
      <c r="E103" s="146">
        <v>22</v>
      </c>
      <c r="F103" s="146" t="s">
        <v>404</v>
      </c>
      <c r="G103" s="11" t="s">
        <v>405</v>
      </c>
      <c r="H103" s="151">
        <v>1</v>
      </c>
      <c r="I103" s="146" t="s">
        <v>438</v>
      </c>
      <c r="J103" s="146" t="s">
        <v>36</v>
      </c>
      <c r="K103" s="146">
        <v>1</v>
      </c>
      <c r="L103" s="162" t="s">
        <v>439</v>
      </c>
      <c r="M103" s="162" t="s">
        <v>440</v>
      </c>
      <c r="N103" s="151" t="s">
        <v>441</v>
      </c>
      <c r="O103" s="151" t="s">
        <v>437</v>
      </c>
      <c r="P103" s="151">
        <v>6</v>
      </c>
      <c r="Q103" s="152">
        <v>16000</v>
      </c>
      <c r="R103" s="153">
        <f>Q103*P103</f>
        <v>96000</v>
      </c>
      <c r="S103" s="154">
        <f t="shared" si="25"/>
        <v>96000</v>
      </c>
      <c r="T103" s="155">
        <v>1</v>
      </c>
      <c r="U103" s="152">
        <f t="shared" si="23"/>
        <v>96000</v>
      </c>
      <c r="V103" s="406">
        <f t="shared" si="19"/>
        <v>96000</v>
      </c>
    </row>
    <row r="104" spans="1:22" ht="23.25" customHeight="1">
      <c r="A104" s="145">
        <v>74</v>
      </c>
      <c r="B104" s="146" t="s">
        <v>190</v>
      </c>
      <c r="C104" s="147" t="s">
        <v>403</v>
      </c>
      <c r="D104" s="146" t="s">
        <v>394</v>
      </c>
      <c r="E104" s="146">
        <v>22</v>
      </c>
      <c r="F104" s="146" t="s">
        <v>404</v>
      </c>
      <c r="G104" s="11" t="s">
        <v>405</v>
      </c>
      <c r="H104" s="151">
        <v>1</v>
      </c>
      <c r="I104" s="146" t="s">
        <v>438</v>
      </c>
      <c r="J104" s="146" t="s">
        <v>36</v>
      </c>
      <c r="K104" s="146">
        <v>1</v>
      </c>
      <c r="L104" s="162" t="s">
        <v>446</v>
      </c>
      <c r="M104" s="162" t="s">
        <v>447</v>
      </c>
      <c r="N104" s="151" t="s">
        <v>448</v>
      </c>
      <c r="O104" s="151" t="s">
        <v>445</v>
      </c>
      <c r="P104" s="151">
        <v>12</v>
      </c>
      <c r="Q104" s="152">
        <v>3000</v>
      </c>
      <c r="R104" s="153">
        <f>Q104*P104</f>
        <v>36000</v>
      </c>
      <c r="S104" s="154">
        <f>R104</f>
        <v>36000</v>
      </c>
      <c r="T104" s="155">
        <v>1</v>
      </c>
      <c r="U104" s="152">
        <f>S104</f>
        <v>36000</v>
      </c>
      <c r="V104" s="406">
        <f>U104</f>
        <v>36000</v>
      </c>
    </row>
    <row r="105" spans="1:22" customFormat="1" ht="23.25" customHeight="1">
      <c r="A105" s="145">
        <v>75</v>
      </c>
      <c r="B105" s="146" t="s">
        <v>190</v>
      </c>
      <c r="C105" s="147" t="s">
        <v>393</v>
      </c>
      <c r="D105" s="146" t="s">
        <v>394</v>
      </c>
      <c r="E105" s="146">
        <v>22</v>
      </c>
      <c r="F105" s="146" t="s">
        <v>395</v>
      </c>
      <c r="G105" s="11" t="s">
        <v>396</v>
      </c>
      <c r="H105" s="151">
        <v>1</v>
      </c>
      <c r="I105" s="146" t="s">
        <v>45</v>
      </c>
      <c r="J105" s="146" t="s">
        <v>23</v>
      </c>
      <c r="K105" s="146">
        <v>1</v>
      </c>
      <c r="L105" s="162" t="s">
        <v>713</v>
      </c>
      <c r="M105" s="162" t="s">
        <v>447</v>
      </c>
      <c r="N105" s="151"/>
      <c r="O105" s="151" t="s">
        <v>71</v>
      </c>
      <c r="P105" s="151">
        <v>12</v>
      </c>
      <c r="Q105" s="152">
        <v>2500</v>
      </c>
      <c r="R105" s="153">
        <f>Q105*P105</f>
        <v>30000</v>
      </c>
      <c r="S105" s="154">
        <f t="shared" ref="S105" si="26">R105</f>
        <v>30000</v>
      </c>
      <c r="T105" s="155">
        <v>1</v>
      </c>
      <c r="U105" s="152">
        <f t="shared" ref="U105" si="27">S105</f>
        <v>30000</v>
      </c>
      <c r="V105" s="406">
        <f t="shared" ref="V105" si="28">U105</f>
        <v>30000</v>
      </c>
    </row>
    <row r="106" spans="1:22" ht="23.25" customHeight="1">
      <c r="A106" s="145">
        <v>73</v>
      </c>
      <c r="B106" s="146" t="s">
        <v>190</v>
      </c>
      <c r="C106" s="147" t="s">
        <v>403</v>
      </c>
      <c r="D106" s="146" t="s">
        <v>394</v>
      </c>
      <c r="E106" s="146">
        <v>22</v>
      </c>
      <c r="F106" s="146" t="s">
        <v>404</v>
      </c>
      <c r="G106" s="11" t="s">
        <v>405</v>
      </c>
      <c r="H106" s="151">
        <v>1</v>
      </c>
      <c r="I106" s="146" t="s">
        <v>438</v>
      </c>
      <c r="J106" s="146" t="s">
        <v>36</v>
      </c>
      <c r="K106" s="146">
        <v>1</v>
      </c>
      <c r="L106" s="162" t="s">
        <v>442</v>
      </c>
      <c r="M106" s="162" t="s">
        <v>443</v>
      </c>
      <c r="N106" s="150" t="s">
        <v>444</v>
      </c>
      <c r="O106" s="163" t="s">
        <v>445</v>
      </c>
      <c r="P106" s="151">
        <v>12</v>
      </c>
      <c r="Q106" s="152">
        <v>18500</v>
      </c>
      <c r="R106" s="153">
        <f>Q106*P106</f>
        <v>222000</v>
      </c>
      <c r="S106" s="154">
        <f t="shared" si="25"/>
        <v>222000</v>
      </c>
      <c r="T106" s="155">
        <v>1</v>
      </c>
      <c r="U106" s="152">
        <f t="shared" si="23"/>
        <v>222000</v>
      </c>
      <c r="V106" s="406">
        <f t="shared" si="19"/>
        <v>222000</v>
      </c>
    </row>
  </sheetData>
  <autoFilter ref="A1:V106"/>
  <mergeCells count="6">
    <mergeCell ref="Q71:Q73"/>
    <mergeCell ref="R71:R73"/>
    <mergeCell ref="Q75:Q77"/>
    <mergeCell ref="R75:R77"/>
    <mergeCell ref="Q79:Q80"/>
    <mergeCell ref="R79:R80"/>
  </mergeCells>
  <phoneticPr fontId="4" type="noConversion"/>
  <conditionalFormatting sqref="B31:B35">
    <cfRule type="duplicateValues" priority="68"/>
    <cfRule type="colorScale" priority="69">
      <colorScale>
        <cfvo type="min"/>
        <cfvo type="max"/>
        <color rgb="FFFCFCFF"/>
        <color rgb="FF63BE7B"/>
      </colorScale>
    </cfRule>
    <cfRule type="iconSet" priority="70">
      <iconSet>
        <cfvo type="percent" val="0"/>
        <cfvo type="percent" val="33"/>
        <cfvo type="percent" val="67"/>
      </iconSet>
    </cfRule>
  </conditionalFormatting>
  <conditionalFormatting sqref="H43:H46">
    <cfRule type="colorScale" priority="6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7">
      <colorScale>
        <cfvo type="min"/>
        <cfvo type="max"/>
        <color rgb="FFF8696B"/>
        <color rgb="FFFCFCFF"/>
      </colorScale>
    </cfRule>
  </conditionalFormatting>
  <conditionalFormatting sqref="H57:H58">
    <cfRule type="colorScale" priority="6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5">
      <colorScale>
        <cfvo type="min"/>
        <cfvo type="max"/>
        <color rgb="FFF8696B"/>
        <color rgb="FFFCFCFF"/>
      </colorScale>
    </cfRule>
  </conditionalFormatting>
  <conditionalFormatting sqref="B57:B59">
    <cfRule type="duplicateValues" priority="61"/>
    <cfRule type="colorScale" priority="62">
      <colorScale>
        <cfvo type="min"/>
        <cfvo type="max"/>
        <color rgb="FFFCFCFF"/>
        <color rgb="FF63BE7B"/>
      </colorScale>
    </cfRule>
    <cfRule type="iconSet" priority="63">
      <iconSet>
        <cfvo type="percent" val="0"/>
        <cfvo type="percent" val="33"/>
        <cfvo type="percent" val="67"/>
      </iconSet>
    </cfRule>
  </conditionalFormatting>
  <conditionalFormatting sqref="H71">
    <cfRule type="colorScale" priority="5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0">
      <colorScale>
        <cfvo type="min"/>
        <cfvo type="max"/>
        <color rgb="FFF8696B"/>
        <color rgb="FFFCFCFF"/>
      </colorScale>
    </cfRule>
  </conditionalFormatting>
  <conditionalFormatting sqref="H72:H73">
    <cfRule type="colorScale" priority="5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8">
      <colorScale>
        <cfvo type="min"/>
        <cfvo type="max"/>
        <color rgb="FFF8696B"/>
        <color rgb="FFFCFCFF"/>
      </colorScale>
    </cfRule>
  </conditionalFormatting>
  <conditionalFormatting sqref="H74">
    <cfRule type="colorScale" priority="5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6">
      <colorScale>
        <cfvo type="min"/>
        <cfvo type="max"/>
        <color rgb="FFF8696B"/>
        <color rgb="FFFCFCFF"/>
      </colorScale>
    </cfRule>
  </conditionalFormatting>
  <conditionalFormatting sqref="H82">
    <cfRule type="colorScale" priority="5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4">
      <colorScale>
        <cfvo type="min"/>
        <cfvo type="max"/>
        <color rgb="FFF8696B"/>
        <color rgb="FFFCFCFF"/>
      </colorScale>
    </cfRule>
  </conditionalFormatting>
  <conditionalFormatting sqref="B82">
    <cfRule type="duplicateValues" priority="50"/>
    <cfRule type="colorScale" priority="51">
      <colorScale>
        <cfvo type="min"/>
        <cfvo type="max"/>
        <color rgb="FFFCFCFF"/>
        <color rgb="FF63BE7B"/>
      </colorScale>
    </cfRule>
    <cfRule type="iconSet" priority="52">
      <iconSet>
        <cfvo type="percent" val="0"/>
        <cfvo type="percent" val="33"/>
        <cfvo type="percent" val="67"/>
      </iconSet>
    </cfRule>
  </conditionalFormatting>
  <conditionalFormatting sqref="H83">
    <cfRule type="colorScale" priority="4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9">
      <colorScale>
        <cfvo type="min"/>
        <cfvo type="max"/>
        <color rgb="FFF8696B"/>
        <color rgb="FFFCFCFF"/>
      </colorScale>
    </cfRule>
  </conditionalFormatting>
  <conditionalFormatting sqref="B83">
    <cfRule type="duplicateValues" priority="45"/>
    <cfRule type="colorScale" priority="46">
      <colorScale>
        <cfvo type="min"/>
        <cfvo type="max"/>
        <color rgb="FFFCFCFF"/>
        <color rgb="FF63BE7B"/>
      </colorScale>
    </cfRule>
    <cfRule type="iconSet" priority="47">
      <iconSet>
        <cfvo type="percent" val="0"/>
        <cfvo type="percent" val="33"/>
        <cfvo type="percent" val="67"/>
      </iconSet>
    </cfRule>
  </conditionalFormatting>
  <conditionalFormatting sqref="H85:H87">
    <cfRule type="colorScale" priority="4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4">
      <colorScale>
        <cfvo type="min"/>
        <cfvo type="max"/>
        <color rgb="FFF8696B"/>
        <color rgb="FFFCFCFF"/>
      </colorScale>
    </cfRule>
  </conditionalFormatting>
  <conditionalFormatting sqref="H79:H80">
    <cfRule type="colorScale" priority="7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2">
      <colorScale>
        <cfvo type="min"/>
        <cfvo type="max"/>
        <color rgb="FFF8696B"/>
        <color rgb="FFFCFCFF"/>
      </colorScale>
    </cfRule>
  </conditionalFormatting>
  <conditionalFormatting sqref="H75:H78">
    <cfRule type="colorScale" priority="7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4">
      <colorScale>
        <cfvo type="min"/>
        <cfvo type="max"/>
        <color rgb="FFF8696B"/>
        <color rgb="FFFCFCFF"/>
      </colorScale>
    </cfRule>
  </conditionalFormatting>
  <conditionalFormatting sqref="B47:B48">
    <cfRule type="duplicateValues" priority="75"/>
    <cfRule type="colorScale" priority="76">
      <colorScale>
        <cfvo type="min"/>
        <cfvo type="max"/>
        <color rgb="FFFCFCFF"/>
        <color rgb="FF63BE7B"/>
      </colorScale>
    </cfRule>
    <cfRule type="iconSet" priority="77">
      <iconSet>
        <cfvo type="percent" val="0"/>
        <cfvo type="percent" val="33"/>
        <cfvo type="percent" val="67"/>
      </iconSet>
    </cfRule>
  </conditionalFormatting>
  <conditionalFormatting sqref="B36:B42 B1 B22:B30 B3:B19">
    <cfRule type="duplicateValues" priority="78"/>
    <cfRule type="colorScale" priority="79">
      <colorScale>
        <cfvo type="min"/>
        <cfvo type="max"/>
        <color rgb="FFFCFCFF"/>
        <color rgb="FF63BE7B"/>
      </colorScale>
    </cfRule>
    <cfRule type="iconSet" priority="80">
      <iconSet>
        <cfvo type="percent" val="0"/>
        <cfvo type="percent" val="33"/>
        <cfvo type="percent" val="67"/>
      </iconSet>
    </cfRule>
  </conditionalFormatting>
  <conditionalFormatting sqref="B2">
    <cfRule type="duplicateValues" priority="81"/>
    <cfRule type="colorScale" priority="82">
      <colorScale>
        <cfvo type="min"/>
        <cfvo type="max"/>
        <color rgb="FFFCFCFF"/>
        <color rgb="FF63BE7B"/>
      </colorScale>
    </cfRule>
    <cfRule type="iconSet" priority="83">
      <iconSet>
        <cfvo type="percent" val="0"/>
        <cfvo type="percent" val="33"/>
        <cfvo type="percent" val="67"/>
      </iconSet>
    </cfRule>
  </conditionalFormatting>
  <conditionalFormatting sqref="H2">
    <cfRule type="colorScale" priority="8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5">
      <colorScale>
        <cfvo type="min"/>
        <cfvo type="max"/>
        <color rgb="FFF8696B"/>
        <color rgb="FFFCFCFF"/>
      </colorScale>
    </cfRule>
  </conditionalFormatting>
  <conditionalFormatting sqref="B20:B21">
    <cfRule type="duplicateValues" priority="38"/>
    <cfRule type="colorScale" priority="39">
      <colorScale>
        <cfvo type="min"/>
        <cfvo type="max"/>
        <color rgb="FFFCFCFF"/>
        <color rgb="FF63BE7B"/>
      </colorScale>
    </cfRule>
    <cfRule type="iconSet" priority="40">
      <iconSet>
        <cfvo type="percent" val="0"/>
        <cfvo type="percent" val="33"/>
        <cfvo type="percent" val="67"/>
      </iconSet>
    </cfRule>
  </conditionalFormatting>
  <conditionalFormatting sqref="H20:H21">
    <cfRule type="colorScale" priority="4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2">
      <colorScale>
        <cfvo type="min"/>
        <cfvo type="max"/>
        <color rgb="FFF8696B"/>
        <color rgb="FFFCFCFF"/>
      </colorScale>
    </cfRule>
  </conditionalFormatting>
  <conditionalFormatting sqref="H22:H41 H1 H3:H19">
    <cfRule type="colorScale" priority="8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7">
      <colorScale>
        <cfvo type="min"/>
        <cfvo type="max"/>
        <color rgb="FFF8696B"/>
        <color rgb="FFFCFCFF"/>
      </colorScale>
    </cfRule>
  </conditionalFormatting>
  <conditionalFormatting sqref="H52">
    <cfRule type="colorScale" priority="3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7">
      <colorScale>
        <cfvo type="min"/>
        <cfvo type="max"/>
        <color rgb="FFF8696B"/>
        <color rgb="FFFCFCFF"/>
      </colorScale>
    </cfRule>
  </conditionalFormatting>
  <conditionalFormatting sqref="B52">
    <cfRule type="duplicateValues" priority="33"/>
    <cfRule type="colorScale" priority="34">
      <colorScale>
        <cfvo type="min"/>
        <cfvo type="max"/>
        <color rgb="FFFCFCFF"/>
        <color rgb="FF63BE7B"/>
      </colorScale>
    </cfRule>
    <cfRule type="iconSet" priority="35">
      <iconSet>
        <cfvo type="percent" val="0"/>
        <cfvo type="percent" val="33"/>
        <cfvo type="percent" val="67"/>
      </iconSet>
    </cfRule>
  </conditionalFormatting>
  <conditionalFormatting sqref="H54">
    <cfRule type="colorScale" priority="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2">
      <colorScale>
        <cfvo type="min"/>
        <cfvo type="max"/>
        <color rgb="FFF8696B"/>
        <color rgb="FFFCFCFF"/>
      </colorScale>
    </cfRule>
  </conditionalFormatting>
  <conditionalFormatting sqref="B54">
    <cfRule type="duplicateValues" priority="28"/>
    <cfRule type="colorScale" priority="29">
      <colorScale>
        <cfvo type="min"/>
        <cfvo type="max"/>
        <color rgb="FFFCFCFF"/>
        <color rgb="FF63BE7B"/>
      </colorScale>
    </cfRule>
    <cfRule type="iconSet" priority="30">
      <iconSet>
        <cfvo type="percent" val="0"/>
        <cfvo type="percent" val="33"/>
        <cfvo type="percent" val="67"/>
      </iconSet>
    </cfRule>
  </conditionalFormatting>
  <conditionalFormatting sqref="H53">
    <cfRule type="colorScale" priority="2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7">
      <colorScale>
        <cfvo type="min"/>
        <cfvo type="max"/>
        <color rgb="FFF8696B"/>
        <color rgb="FFFCFCFF"/>
      </colorScale>
    </cfRule>
  </conditionalFormatting>
  <conditionalFormatting sqref="B53">
    <cfRule type="duplicateValues" priority="23"/>
    <cfRule type="colorScale" priority="24">
      <colorScale>
        <cfvo type="min"/>
        <cfvo type="max"/>
        <color rgb="FFFCFCFF"/>
        <color rgb="FF63BE7B"/>
      </colorScale>
    </cfRule>
    <cfRule type="iconSet" priority="25">
      <iconSet>
        <cfvo type="percent" val="0"/>
        <cfvo type="percent" val="33"/>
        <cfvo type="percent" val="67"/>
      </iconSet>
    </cfRule>
  </conditionalFormatting>
  <conditionalFormatting sqref="H49:H51 H55">
    <cfRule type="colorScale" priority="8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9">
      <colorScale>
        <cfvo type="min"/>
        <cfvo type="max"/>
        <color rgb="FFF8696B"/>
        <color rgb="FFFCFCFF"/>
      </colorScale>
    </cfRule>
  </conditionalFormatting>
  <conditionalFormatting sqref="B49:B51 B55">
    <cfRule type="duplicateValues" priority="90"/>
    <cfRule type="colorScale" priority="91">
      <colorScale>
        <cfvo type="min"/>
        <cfvo type="max"/>
        <color rgb="FFFCFCFF"/>
        <color rgb="FF63BE7B"/>
      </colorScale>
    </cfRule>
    <cfRule type="iconSet" priority="92">
      <iconSet>
        <cfvo type="percent" val="0"/>
        <cfvo type="percent" val="33"/>
        <cfvo type="percent" val="67"/>
      </iconSet>
    </cfRule>
  </conditionalFormatting>
  <conditionalFormatting sqref="H56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2">
      <colorScale>
        <cfvo type="min"/>
        <cfvo type="max"/>
        <color rgb="FFF8696B"/>
        <color rgb="FFFCFCFF"/>
      </colorScale>
    </cfRule>
  </conditionalFormatting>
  <conditionalFormatting sqref="B56">
    <cfRule type="duplicateValues" priority="18"/>
    <cfRule type="colorScale" priority="19">
      <colorScale>
        <cfvo type="min"/>
        <cfvo type="max"/>
        <color rgb="FFFCFCFF"/>
        <color rgb="FF63BE7B"/>
      </colorScale>
    </cfRule>
    <cfRule type="iconSet" priority="20">
      <iconSet>
        <cfvo type="percent" val="0"/>
        <cfvo type="percent" val="33"/>
        <cfvo type="percent" val="67"/>
      </iconSet>
    </cfRule>
  </conditionalFormatting>
  <conditionalFormatting sqref="H59">
    <cfRule type="colorScale" priority="1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7">
      <colorScale>
        <cfvo type="min"/>
        <cfvo type="max"/>
        <color rgb="FFF8696B"/>
        <color rgb="FFFCFCFF"/>
      </colorScale>
    </cfRule>
  </conditionalFormatting>
  <conditionalFormatting sqref="H84">
    <cfRule type="colorScale" priority="9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4">
      <colorScale>
        <cfvo type="min"/>
        <cfvo type="max"/>
        <color rgb="FFF8696B"/>
        <color rgb="FFFCFCFF"/>
      </colorScale>
    </cfRule>
  </conditionalFormatting>
  <conditionalFormatting sqref="B84">
    <cfRule type="duplicateValues" priority="95"/>
    <cfRule type="colorScale" priority="96">
      <colorScale>
        <cfvo type="min"/>
        <cfvo type="max"/>
        <color rgb="FFFCFCFF"/>
        <color rgb="FF63BE7B"/>
      </colorScale>
    </cfRule>
    <cfRule type="iconSet" priority="97">
      <iconSet>
        <cfvo type="percent" val="0"/>
        <cfvo type="percent" val="33"/>
        <cfvo type="percent" val="67"/>
      </iconSet>
    </cfRule>
  </conditionalFormatting>
  <conditionalFormatting sqref="H88:H90 H47:H48 H81 H42">
    <cfRule type="colorScale" priority="9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99">
      <colorScale>
        <cfvo type="min"/>
        <cfvo type="max"/>
        <color rgb="FFF8696B"/>
        <color rgb="FFFCFCFF"/>
      </colorScale>
    </cfRule>
  </conditionalFormatting>
  <conditionalFormatting sqref="B85:B90 B43:B46 B81">
    <cfRule type="duplicateValues" priority="100"/>
    <cfRule type="colorScale" priority="101">
      <colorScale>
        <cfvo type="min"/>
        <cfvo type="max"/>
        <color rgb="FFFCFCFF"/>
        <color rgb="FF63BE7B"/>
      </colorScale>
    </cfRule>
    <cfRule type="iconSet" priority="102">
      <iconSet>
        <cfvo type="percent" val="0"/>
        <cfvo type="percent" val="33"/>
        <cfvo type="percent" val="67"/>
      </iconSet>
    </cfRule>
  </conditionalFormatting>
  <conditionalFormatting sqref="H91:H103">
    <cfRule type="colorScale" priority="1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2">
      <colorScale>
        <cfvo type="min"/>
        <cfvo type="max"/>
        <color rgb="FFF8696B"/>
        <color rgb="FFFCFCFF"/>
      </colorScale>
    </cfRule>
  </conditionalFormatting>
  <conditionalFormatting sqref="B91:B103">
    <cfRule type="duplicateValues" priority="13"/>
    <cfRule type="colorScale" priority="14">
      <colorScale>
        <cfvo type="min"/>
        <cfvo type="max"/>
        <color rgb="FFFCFCFF"/>
        <color rgb="FF63BE7B"/>
      </colorScale>
    </cfRule>
    <cfRule type="iconSet" priority="15">
      <iconSet>
        <cfvo type="percent" val="0"/>
        <cfvo type="percent" val="33"/>
        <cfvo type="percent" val="67"/>
      </iconSet>
    </cfRule>
  </conditionalFormatting>
  <conditionalFormatting sqref="H62">
    <cfRule type="colorScale" priority="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">
      <colorScale>
        <cfvo type="min"/>
        <cfvo type="max"/>
        <color rgb="FFF8696B"/>
        <color rgb="FFFCFCFF"/>
      </colorScale>
    </cfRule>
  </conditionalFormatting>
  <conditionalFormatting sqref="B62">
    <cfRule type="duplicateValues" priority="8"/>
    <cfRule type="colorScale" priority="9">
      <colorScale>
        <cfvo type="min"/>
        <cfvo type="max"/>
        <color rgb="FFFCFCFF"/>
        <color rgb="FF63BE7B"/>
      </colorScale>
    </cfRule>
    <cfRule type="iconSet" priority="10">
      <iconSet>
        <cfvo type="percent" val="0"/>
        <cfvo type="percent" val="33"/>
        <cfvo type="percent" val="67"/>
      </iconSet>
    </cfRule>
  </conditionalFormatting>
  <conditionalFormatting sqref="H63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">
      <colorScale>
        <cfvo type="min"/>
        <cfvo type="max"/>
        <color rgb="FFF8696B"/>
        <color rgb="FFFCFCFF"/>
      </colorScale>
    </cfRule>
  </conditionalFormatting>
  <conditionalFormatting sqref="B63">
    <cfRule type="duplicateValues" priority="3"/>
    <cfRule type="colorScale" priority="4">
      <colorScale>
        <cfvo type="min"/>
        <cfvo type="max"/>
        <color rgb="FFFCFCFF"/>
        <color rgb="FF63BE7B"/>
      </colorScale>
    </cfRule>
    <cfRule type="iconSet" priority="5">
      <iconSet>
        <cfvo type="percent" val="0"/>
        <cfvo type="percent" val="33"/>
        <cfvo type="percent" val="67"/>
      </iconSet>
    </cfRule>
  </conditionalFormatting>
  <conditionalFormatting sqref="H60:H61 H64:H65">
    <cfRule type="colorScale" priority="10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4">
      <colorScale>
        <cfvo type="min"/>
        <cfvo type="max"/>
        <color rgb="FFF8696B"/>
        <color rgb="FFFCFCFF"/>
      </colorScale>
    </cfRule>
  </conditionalFormatting>
  <conditionalFormatting sqref="B60:B61 B64:B65">
    <cfRule type="duplicateValues" priority="105"/>
    <cfRule type="colorScale" priority="106">
      <colorScale>
        <cfvo type="min"/>
        <cfvo type="max"/>
        <color rgb="FFFCFCFF"/>
        <color rgb="FF63BE7B"/>
      </colorScale>
    </cfRule>
    <cfRule type="iconSet" priority="107">
      <iconSet>
        <cfvo type="percent" val="0"/>
        <cfvo type="percent" val="33"/>
        <cfvo type="percent" val="67"/>
      </iconSet>
    </cfRule>
  </conditionalFormatting>
  <conditionalFormatting sqref="H66:H70">
    <cfRule type="colorScale" priority="10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09">
      <colorScale>
        <cfvo type="min"/>
        <cfvo type="max"/>
        <color rgb="FFF8696B"/>
        <color rgb="FFFCFCFF"/>
      </colorScale>
    </cfRule>
  </conditionalFormatting>
  <conditionalFormatting sqref="B66:B80">
    <cfRule type="duplicateValues" priority="110"/>
    <cfRule type="colorScale" priority="111">
      <colorScale>
        <cfvo type="min"/>
        <cfvo type="max"/>
        <color rgb="FFFCFCFF"/>
        <color rgb="FF63BE7B"/>
      </colorScale>
    </cfRule>
    <cfRule type="iconSet" priority="112">
      <iconSet>
        <cfvo type="percent" val="0"/>
        <cfvo type="percent" val="33"/>
        <cfvo type="percent" val="67"/>
      </iconSet>
    </cfRule>
  </conditionalFormatting>
  <conditionalFormatting sqref="H104:H106">
    <cfRule type="colorScale" priority="11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14">
      <colorScale>
        <cfvo type="min"/>
        <cfvo type="max"/>
        <color rgb="FFF8696B"/>
        <color rgb="FFFCFCFF"/>
      </colorScale>
    </cfRule>
  </conditionalFormatting>
  <conditionalFormatting sqref="B104:B106">
    <cfRule type="duplicateValues" priority="115"/>
    <cfRule type="colorScale" priority="116">
      <colorScale>
        <cfvo type="min"/>
        <cfvo type="max"/>
        <color rgb="FFFCFCFF"/>
        <color rgb="FF63BE7B"/>
      </colorScale>
    </cfRule>
    <cfRule type="iconSet" priority="117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O92"/>
  <sheetViews>
    <sheetView zoomScaleNormal="100" workbookViewId="0">
      <selection activeCell="C76" sqref="C76"/>
    </sheetView>
  </sheetViews>
  <sheetFormatPr defaultRowHeight="26.1" customHeight="1"/>
  <cols>
    <col min="1" max="1" width="5.375" style="236" customWidth="1"/>
    <col min="2" max="2" width="25.625" style="236" customWidth="1"/>
    <col min="3" max="3" width="18.875" style="236" customWidth="1"/>
    <col min="4" max="4" width="14.375" style="236" customWidth="1"/>
    <col min="5" max="5" width="6.5" style="236" customWidth="1"/>
    <col min="6" max="6" width="5.375" style="236" customWidth="1"/>
    <col min="7" max="9" width="9.875" style="236" customWidth="1"/>
    <col min="10" max="10" width="0" style="236" hidden="1" customWidth="1"/>
    <col min="11" max="12" width="30.25" style="236" hidden="1" customWidth="1"/>
    <col min="13" max="13" width="10" style="198" hidden="1" customWidth="1"/>
    <col min="14" max="14" width="10" style="236" hidden="1" customWidth="1"/>
    <col min="15" max="15" width="9" style="264"/>
    <col min="16" max="16" width="11.625" style="236" bestFit="1" customWidth="1"/>
    <col min="17" max="256" width="9" style="236"/>
    <col min="257" max="257" width="5.375" style="236" customWidth="1"/>
    <col min="258" max="258" width="25.625" style="236" customWidth="1"/>
    <col min="259" max="259" width="18.875" style="236" customWidth="1"/>
    <col min="260" max="260" width="14.375" style="236" customWidth="1"/>
    <col min="261" max="261" width="6.5" style="236" customWidth="1"/>
    <col min="262" max="262" width="5.375" style="236" customWidth="1"/>
    <col min="263" max="265" width="9.875" style="236" customWidth="1"/>
    <col min="266" max="270" width="0" style="236" hidden="1" customWidth="1"/>
    <col min="271" max="271" width="9" style="236"/>
    <col min="272" max="272" width="11.625" style="236" bestFit="1" customWidth="1"/>
    <col min="273" max="512" width="9" style="236"/>
    <col min="513" max="513" width="5.375" style="236" customWidth="1"/>
    <col min="514" max="514" width="25.625" style="236" customWidth="1"/>
    <col min="515" max="515" width="18.875" style="236" customWidth="1"/>
    <col min="516" max="516" width="14.375" style="236" customWidth="1"/>
    <col min="517" max="517" width="6.5" style="236" customWidth="1"/>
    <col min="518" max="518" width="5.375" style="236" customWidth="1"/>
    <col min="519" max="521" width="9.875" style="236" customWidth="1"/>
    <col min="522" max="526" width="0" style="236" hidden="1" customWidth="1"/>
    <col min="527" max="527" width="9" style="236"/>
    <col min="528" max="528" width="11.625" style="236" bestFit="1" customWidth="1"/>
    <col min="529" max="768" width="9" style="236"/>
    <col min="769" max="769" width="5.375" style="236" customWidth="1"/>
    <col min="770" max="770" width="25.625" style="236" customWidth="1"/>
    <col min="771" max="771" width="18.875" style="236" customWidth="1"/>
    <col min="772" max="772" width="14.375" style="236" customWidth="1"/>
    <col min="773" max="773" width="6.5" style="236" customWidth="1"/>
    <col min="774" max="774" width="5.375" style="236" customWidth="1"/>
    <col min="775" max="777" width="9.875" style="236" customWidth="1"/>
    <col min="778" max="782" width="0" style="236" hidden="1" customWidth="1"/>
    <col min="783" max="783" width="9" style="236"/>
    <col min="784" max="784" width="11.625" style="236" bestFit="1" customWidth="1"/>
    <col min="785" max="1024" width="9" style="236"/>
    <col min="1025" max="1025" width="5.375" style="236" customWidth="1"/>
    <col min="1026" max="1026" width="25.625" style="236" customWidth="1"/>
    <col min="1027" max="1027" width="18.875" style="236" customWidth="1"/>
    <col min="1028" max="1028" width="14.375" style="236" customWidth="1"/>
    <col min="1029" max="1029" width="6.5" style="236" customWidth="1"/>
    <col min="1030" max="1030" width="5.375" style="236" customWidth="1"/>
    <col min="1031" max="1033" width="9.875" style="236" customWidth="1"/>
    <col min="1034" max="1038" width="0" style="236" hidden="1" customWidth="1"/>
    <col min="1039" max="1039" width="9" style="236"/>
    <col min="1040" max="1040" width="11.625" style="236" bestFit="1" customWidth="1"/>
    <col min="1041" max="1280" width="9" style="236"/>
    <col min="1281" max="1281" width="5.375" style="236" customWidth="1"/>
    <col min="1282" max="1282" width="25.625" style="236" customWidth="1"/>
    <col min="1283" max="1283" width="18.875" style="236" customWidth="1"/>
    <col min="1284" max="1284" width="14.375" style="236" customWidth="1"/>
    <col min="1285" max="1285" width="6.5" style="236" customWidth="1"/>
    <col min="1286" max="1286" width="5.375" style="236" customWidth="1"/>
    <col min="1287" max="1289" width="9.875" style="236" customWidth="1"/>
    <col min="1290" max="1294" width="0" style="236" hidden="1" customWidth="1"/>
    <col min="1295" max="1295" width="9" style="236"/>
    <col min="1296" max="1296" width="11.625" style="236" bestFit="1" customWidth="1"/>
    <col min="1297" max="1536" width="9" style="236"/>
    <col min="1537" max="1537" width="5.375" style="236" customWidth="1"/>
    <col min="1538" max="1538" width="25.625" style="236" customWidth="1"/>
    <col min="1539" max="1539" width="18.875" style="236" customWidth="1"/>
    <col min="1540" max="1540" width="14.375" style="236" customWidth="1"/>
    <col min="1541" max="1541" width="6.5" style="236" customWidth="1"/>
    <col min="1542" max="1542" width="5.375" style="236" customWidth="1"/>
    <col min="1543" max="1545" width="9.875" style="236" customWidth="1"/>
    <col min="1546" max="1550" width="0" style="236" hidden="1" customWidth="1"/>
    <col min="1551" max="1551" width="9" style="236"/>
    <col min="1552" max="1552" width="11.625" style="236" bestFit="1" customWidth="1"/>
    <col min="1553" max="1792" width="9" style="236"/>
    <col min="1793" max="1793" width="5.375" style="236" customWidth="1"/>
    <col min="1794" max="1794" width="25.625" style="236" customWidth="1"/>
    <col min="1795" max="1795" width="18.875" style="236" customWidth="1"/>
    <col min="1796" max="1796" width="14.375" style="236" customWidth="1"/>
    <col min="1797" max="1797" width="6.5" style="236" customWidth="1"/>
    <col min="1798" max="1798" width="5.375" style="236" customWidth="1"/>
    <col min="1799" max="1801" width="9.875" style="236" customWidth="1"/>
    <col min="1802" max="1806" width="0" style="236" hidden="1" customWidth="1"/>
    <col min="1807" max="1807" width="9" style="236"/>
    <col min="1808" max="1808" width="11.625" style="236" bestFit="1" customWidth="1"/>
    <col min="1809" max="2048" width="9" style="236"/>
    <col min="2049" max="2049" width="5.375" style="236" customWidth="1"/>
    <col min="2050" max="2050" width="25.625" style="236" customWidth="1"/>
    <col min="2051" max="2051" width="18.875" style="236" customWidth="1"/>
    <col min="2052" max="2052" width="14.375" style="236" customWidth="1"/>
    <col min="2053" max="2053" width="6.5" style="236" customWidth="1"/>
    <col min="2054" max="2054" width="5.375" style="236" customWidth="1"/>
    <col min="2055" max="2057" width="9.875" style="236" customWidth="1"/>
    <col min="2058" max="2062" width="0" style="236" hidden="1" customWidth="1"/>
    <col min="2063" max="2063" width="9" style="236"/>
    <col min="2064" max="2064" width="11.625" style="236" bestFit="1" customWidth="1"/>
    <col min="2065" max="2304" width="9" style="236"/>
    <col min="2305" max="2305" width="5.375" style="236" customWidth="1"/>
    <col min="2306" max="2306" width="25.625" style="236" customWidth="1"/>
    <col min="2307" max="2307" width="18.875" style="236" customWidth="1"/>
    <col min="2308" max="2308" width="14.375" style="236" customWidth="1"/>
    <col min="2309" max="2309" width="6.5" style="236" customWidth="1"/>
    <col min="2310" max="2310" width="5.375" style="236" customWidth="1"/>
    <col min="2311" max="2313" width="9.875" style="236" customWidth="1"/>
    <col min="2314" max="2318" width="0" style="236" hidden="1" customWidth="1"/>
    <col min="2319" max="2319" width="9" style="236"/>
    <col min="2320" max="2320" width="11.625" style="236" bestFit="1" customWidth="1"/>
    <col min="2321" max="2560" width="9" style="236"/>
    <col min="2561" max="2561" width="5.375" style="236" customWidth="1"/>
    <col min="2562" max="2562" width="25.625" style="236" customWidth="1"/>
    <col min="2563" max="2563" width="18.875" style="236" customWidth="1"/>
    <col min="2564" max="2564" width="14.375" style="236" customWidth="1"/>
    <col min="2565" max="2565" width="6.5" style="236" customWidth="1"/>
    <col min="2566" max="2566" width="5.375" style="236" customWidth="1"/>
    <col min="2567" max="2569" width="9.875" style="236" customWidth="1"/>
    <col min="2570" max="2574" width="0" style="236" hidden="1" customWidth="1"/>
    <col min="2575" max="2575" width="9" style="236"/>
    <col min="2576" max="2576" width="11.625" style="236" bestFit="1" customWidth="1"/>
    <col min="2577" max="2816" width="9" style="236"/>
    <col min="2817" max="2817" width="5.375" style="236" customWidth="1"/>
    <col min="2818" max="2818" width="25.625" style="236" customWidth="1"/>
    <col min="2819" max="2819" width="18.875" style="236" customWidth="1"/>
    <col min="2820" max="2820" width="14.375" style="236" customWidth="1"/>
    <col min="2821" max="2821" width="6.5" style="236" customWidth="1"/>
    <col min="2822" max="2822" width="5.375" style="236" customWidth="1"/>
    <col min="2823" max="2825" width="9.875" style="236" customWidth="1"/>
    <col min="2826" max="2830" width="0" style="236" hidden="1" customWidth="1"/>
    <col min="2831" max="2831" width="9" style="236"/>
    <col min="2832" max="2832" width="11.625" style="236" bestFit="1" customWidth="1"/>
    <col min="2833" max="3072" width="9" style="236"/>
    <col min="3073" max="3073" width="5.375" style="236" customWidth="1"/>
    <col min="3074" max="3074" width="25.625" style="236" customWidth="1"/>
    <col min="3075" max="3075" width="18.875" style="236" customWidth="1"/>
    <col min="3076" max="3076" width="14.375" style="236" customWidth="1"/>
    <col min="3077" max="3077" width="6.5" style="236" customWidth="1"/>
    <col min="3078" max="3078" width="5.375" style="236" customWidth="1"/>
    <col min="3079" max="3081" width="9.875" style="236" customWidth="1"/>
    <col min="3082" max="3086" width="0" style="236" hidden="1" customWidth="1"/>
    <col min="3087" max="3087" width="9" style="236"/>
    <col min="3088" max="3088" width="11.625" style="236" bestFit="1" customWidth="1"/>
    <col min="3089" max="3328" width="9" style="236"/>
    <col min="3329" max="3329" width="5.375" style="236" customWidth="1"/>
    <col min="3330" max="3330" width="25.625" style="236" customWidth="1"/>
    <col min="3331" max="3331" width="18.875" style="236" customWidth="1"/>
    <col min="3332" max="3332" width="14.375" style="236" customWidth="1"/>
    <col min="3333" max="3333" width="6.5" style="236" customWidth="1"/>
    <col min="3334" max="3334" width="5.375" style="236" customWidth="1"/>
    <col min="3335" max="3337" width="9.875" style="236" customWidth="1"/>
    <col min="3338" max="3342" width="0" style="236" hidden="1" customWidth="1"/>
    <col min="3343" max="3343" width="9" style="236"/>
    <col min="3344" max="3344" width="11.625" style="236" bestFit="1" customWidth="1"/>
    <col min="3345" max="3584" width="9" style="236"/>
    <col min="3585" max="3585" width="5.375" style="236" customWidth="1"/>
    <col min="3586" max="3586" width="25.625" style="236" customWidth="1"/>
    <col min="3587" max="3587" width="18.875" style="236" customWidth="1"/>
    <col min="3588" max="3588" width="14.375" style="236" customWidth="1"/>
    <col min="3589" max="3589" width="6.5" style="236" customWidth="1"/>
    <col min="3590" max="3590" width="5.375" style="236" customWidth="1"/>
    <col min="3591" max="3593" width="9.875" style="236" customWidth="1"/>
    <col min="3594" max="3598" width="0" style="236" hidden="1" customWidth="1"/>
    <col min="3599" max="3599" width="9" style="236"/>
    <col min="3600" max="3600" width="11.625" style="236" bestFit="1" customWidth="1"/>
    <col min="3601" max="3840" width="9" style="236"/>
    <col min="3841" max="3841" width="5.375" style="236" customWidth="1"/>
    <col min="3842" max="3842" width="25.625" style="236" customWidth="1"/>
    <col min="3843" max="3843" width="18.875" style="236" customWidth="1"/>
    <col min="3844" max="3844" width="14.375" style="236" customWidth="1"/>
    <col min="3845" max="3845" width="6.5" style="236" customWidth="1"/>
    <col min="3846" max="3846" width="5.375" style="236" customWidth="1"/>
    <col min="3847" max="3849" width="9.875" style="236" customWidth="1"/>
    <col min="3850" max="3854" width="0" style="236" hidden="1" customWidth="1"/>
    <col min="3855" max="3855" width="9" style="236"/>
    <col min="3856" max="3856" width="11.625" style="236" bestFit="1" customWidth="1"/>
    <col min="3857" max="4096" width="9" style="236"/>
    <col min="4097" max="4097" width="5.375" style="236" customWidth="1"/>
    <col min="4098" max="4098" width="25.625" style="236" customWidth="1"/>
    <col min="4099" max="4099" width="18.875" style="236" customWidth="1"/>
    <col min="4100" max="4100" width="14.375" style="236" customWidth="1"/>
    <col min="4101" max="4101" width="6.5" style="236" customWidth="1"/>
    <col min="4102" max="4102" width="5.375" style="236" customWidth="1"/>
    <col min="4103" max="4105" width="9.875" style="236" customWidth="1"/>
    <col min="4106" max="4110" width="0" style="236" hidden="1" customWidth="1"/>
    <col min="4111" max="4111" width="9" style="236"/>
    <col min="4112" max="4112" width="11.625" style="236" bestFit="1" customWidth="1"/>
    <col min="4113" max="4352" width="9" style="236"/>
    <col min="4353" max="4353" width="5.375" style="236" customWidth="1"/>
    <col min="4354" max="4354" width="25.625" style="236" customWidth="1"/>
    <col min="4355" max="4355" width="18.875" style="236" customWidth="1"/>
    <col min="4356" max="4356" width="14.375" style="236" customWidth="1"/>
    <col min="4357" max="4357" width="6.5" style="236" customWidth="1"/>
    <col min="4358" max="4358" width="5.375" style="236" customWidth="1"/>
    <col min="4359" max="4361" width="9.875" style="236" customWidth="1"/>
    <col min="4362" max="4366" width="0" style="236" hidden="1" customWidth="1"/>
    <col min="4367" max="4367" width="9" style="236"/>
    <col min="4368" max="4368" width="11.625" style="236" bestFit="1" customWidth="1"/>
    <col min="4369" max="4608" width="9" style="236"/>
    <col min="4609" max="4609" width="5.375" style="236" customWidth="1"/>
    <col min="4610" max="4610" width="25.625" style="236" customWidth="1"/>
    <col min="4611" max="4611" width="18.875" style="236" customWidth="1"/>
    <col min="4612" max="4612" width="14.375" style="236" customWidth="1"/>
    <col min="4613" max="4613" width="6.5" style="236" customWidth="1"/>
    <col min="4614" max="4614" width="5.375" style="236" customWidth="1"/>
    <col min="4615" max="4617" width="9.875" style="236" customWidth="1"/>
    <col min="4618" max="4622" width="0" style="236" hidden="1" customWidth="1"/>
    <col min="4623" max="4623" width="9" style="236"/>
    <col min="4624" max="4624" width="11.625" style="236" bestFit="1" customWidth="1"/>
    <col min="4625" max="4864" width="9" style="236"/>
    <col min="4865" max="4865" width="5.375" style="236" customWidth="1"/>
    <col min="4866" max="4866" width="25.625" style="236" customWidth="1"/>
    <col min="4867" max="4867" width="18.875" style="236" customWidth="1"/>
    <col min="4868" max="4868" width="14.375" style="236" customWidth="1"/>
    <col min="4869" max="4869" width="6.5" style="236" customWidth="1"/>
    <col min="4870" max="4870" width="5.375" style="236" customWidth="1"/>
    <col min="4871" max="4873" width="9.875" style="236" customWidth="1"/>
    <col min="4874" max="4878" width="0" style="236" hidden="1" customWidth="1"/>
    <col min="4879" max="4879" width="9" style="236"/>
    <col min="4880" max="4880" width="11.625" style="236" bestFit="1" customWidth="1"/>
    <col min="4881" max="5120" width="9" style="236"/>
    <col min="5121" max="5121" width="5.375" style="236" customWidth="1"/>
    <col min="5122" max="5122" width="25.625" style="236" customWidth="1"/>
    <col min="5123" max="5123" width="18.875" style="236" customWidth="1"/>
    <col min="5124" max="5124" width="14.375" style="236" customWidth="1"/>
    <col min="5125" max="5125" width="6.5" style="236" customWidth="1"/>
    <col min="5126" max="5126" width="5.375" style="236" customWidth="1"/>
    <col min="5127" max="5129" width="9.875" style="236" customWidth="1"/>
    <col min="5130" max="5134" width="0" style="236" hidden="1" customWidth="1"/>
    <col min="5135" max="5135" width="9" style="236"/>
    <col min="5136" max="5136" width="11.625" style="236" bestFit="1" customWidth="1"/>
    <col min="5137" max="5376" width="9" style="236"/>
    <col min="5377" max="5377" width="5.375" style="236" customWidth="1"/>
    <col min="5378" max="5378" width="25.625" style="236" customWidth="1"/>
    <col min="5379" max="5379" width="18.875" style="236" customWidth="1"/>
    <col min="5380" max="5380" width="14.375" style="236" customWidth="1"/>
    <col min="5381" max="5381" width="6.5" style="236" customWidth="1"/>
    <col min="5382" max="5382" width="5.375" style="236" customWidth="1"/>
    <col min="5383" max="5385" width="9.875" style="236" customWidth="1"/>
    <col min="5386" max="5390" width="0" style="236" hidden="1" customWidth="1"/>
    <col min="5391" max="5391" width="9" style="236"/>
    <col min="5392" max="5392" width="11.625" style="236" bestFit="1" customWidth="1"/>
    <col min="5393" max="5632" width="9" style="236"/>
    <col min="5633" max="5633" width="5.375" style="236" customWidth="1"/>
    <col min="5634" max="5634" width="25.625" style="236" customWidth="1"/>
    <col min="5635" max="5635" width="18.875" style="236" customWidth="1"/>
    <col min="5636" max="5636" width="14.375" style="236" customWidth="1"/>
    <col min="5637" max="5637" width="6.5" style="236" customWidth="1"/>
    <col min="5638" max="5638" width="5.375" style="236" customWidth="1"/>
    <col min="5639" max="5641" width="9.875" style="236" customWidth="1"/>
    <col min="5642" max="5646" width="0" style="236" hidden="1" customWidth="1"/>
    <col min="5647" max="5647" width="9" style="236"/>
    <col min="5648" max="5648" width="11.625" style="236" bestFit="1" customWidth="1"/>
    <col min="5649" max="5888" width="9" style="236"/>
    <col min="5889" max="5889" width="5.375" style="236" customWidth="1"/>
    <col min="5890" max="5890" width="25.625" style="236" customWidth="1"/>
    <col min="5891" max="5891" width="18.875" style="236" customWidth="1"/>
    <col min="5892" max="5892" width="14.375" style="236" customWidth="1"/>
    <col min="5893" max="5893" width="6.5" style="236" customWidth="1"/>
    <col min="5894" max="5894" width="5.375" style="236" customWidth="1"/>
    <col min="5895" max="5897" width="9.875" style="236" customWidth="1"/>
    <col min="5898" max="5902" width="0" style="236" hidden="1" customWidth="1"/>
    <col min="5903" max="5903" width="9" style="236"/>
    <col min="5904" max="5904" width="11.625" style="236" bestFit="1" customWidth="1"/>
    <col min="5905" max="6144" width="9" style="236"/>
    <col min="6145" max="6145" width="5.375" style="236" customWidth="1"/>
    <col min="6146" max="6146" width="25.625" style="236" customWidth="1"/>
    <col min="6147" max="6147" width="18.875" style="236" customWidth="1"/>
    <col min="6148" max="6148" width="14.375" style="236" customWidth="1"/>
    <col min="6149" max="6149" width="6.5" style="236" customWidth="1"/>
    <col min="6150" max="6150" width="5.375" style="236" customWidth="1"/>
    <col min="6151" max="6153" width="9.875" style="236" customWidth="1"/>
    <col min="6154" max="6158" width="0" style="236" hidden="1" customWidth="1"/>
    <col min="6159" max="6159" width="9" style="236"/>
    <col min="6160" max="6160" width="11.625" style="236" bestFit="1" customWidth="1"/>
    <col min="6161" max="6400" width="9" style="236"/>
    <col min="6401" max="6401" width="5.375" style="236" customWidth="1"/>
    <col min="6402" max="6402" width="25.625" style="236" customWidth="1"/>
    <col min="6403" max="6403" width="18.875" style="236" customWidth="1"/>
    <col min="6404" max="6404" width="14.375" style="236" customWidth="1"/>
    <col min="6405" max="6405" width="6.5" style="236" customWidth="1"/>
    <col min="6406" max="6406" width="5.375" style="236" customWidth="1"/>
    <col min="6407" max="6409" width="9.875" style="236" customWidth="1"/>
    <col min="6410" max="6414" width="0" style="236" hidden="1" customWidth="1"/>
    <col min="6415" max="6415" width="9" style="236"/>
    <col min="6416" max="6416" width="11.625" style="236" bestFit="1" customWidth="1"/>
    <col min="6417" max="6656" width="9" style="236"/>
    <col min="6657" max="6657" width="5.375" style="236" customWidth="1"/>
    <col min="6658" max="6658" width="25.625" style="236" customWidth="1"/>
    <col min="6659" max="6659" width="18.875" style="236" customWidth="1"/>
    <col min="6660" max="6660" width="14.375" style="236" customWidth="1"/>
    <col min="6661" max="6661" width="6.5" style="236" customWidth="1"/>
    <col min="6662" max="6662" width="5.375" style="236" customWidth="1"/>
    <col min="6663" max="6665" width="9.875" style="236" customWidth="1"/>
    <col min="6666" max="6670" width="0" style="236" hidden="1" customWidth="1"/>
    <col min="6671" max="6671" width="9" style="236"/>
    <col min="6672" max="6672" width="11.625" style="236" bestFit="1" customWidth="1"/>
    <col min="6673" max="6912" width="9" style="236"/>
    <col min="6913" max="6913" width="5.375" style="236" customWidth="1"/>
    <col min="6914" max="6914" width="25.625" style="236" customWidth="1"/>
    <col min="6915" max="6915" width="18.875" style="236" customWidth="1"/>
    <col min="6916" max="6916" width="14.375" style="236" customWidth="1"/>
    <col min="6917" max="6917" width="6.5" style="236" customWidth="1"/>
    <col min="6918" max="6918" width="5.375" style="236" customWidth="1"/>
    <col min="6919" max="6921" width="9.875" style="236" customWidth="1"/>
    <col min="6922" max="6926" width="0" style="236" hidden="1" customWidth="1"/>
    <col min="6927" max="6927" width="9" style="236"/>
    <col min="6928" max="6928" width="11.625" style="236" bestFit="1" customWidth="1"/>
    <col min="6929" max="7168" width="9" style="236"/>
    <col min="7169" max="7169" width="5.375" style="236" customWidth="1"/>
    <col min="7170" max="7170" width="25.625" style="236" customWidth="1"/>
    <col min="7171" max="7171" width="18.875" style="236" customWidth="1"/>
    <col min="7172" max="7172" width="14.375" style="236" customWidth="1"/>
    <col min="7173" max="7173" width="6.5" style="236" customWidth="1"/>
    <col min="7174" max="7174" width="5.375" style="236" customWidth="1"/>
    <col min="7175" max="7177" width="9.875" style="236" customWidth="1"/>
    <col min="7178" max="7182" width="0" style="236" hidden="1" customWidth="1"/>
    <col min="7183" max="7183" width="9" style="236"/>
    <col min="7184" max="7184" width="11.625" style="236" bestFit="1" customWidth="1"/>
    <col min="7185" max="7424" width="9" style="236"/>
    <col min="7425" max="7425" width="5.375" style="236" customWidth="1"/>
    <col min="7426" max="7426" width="25.625" style="236" customWidth="1"/>
    <col min="7427" max="7427" width="18.875" style="236" customWidth="1"/>
    <col min="7428" max="7428" width="14.375" style="236" customWidth="1"/>
    <col min="7429" max="7429" width="6.5" style="236" customWidth="1"/>
    <col min="7430" max="7430" width="5.375" style="236" customWidth="1"/>
    <col min="7431" max="7433" width="9.875" style="236" customWidth="1"/>
    <col min="7434" max="7438" width="0" style="236" hidden="1" customWidth="1"/>
    <col min="7439" max="7439" width="9" style="236"/>
    <col min="7440" max="7440" width="11.625" style="236" bestFit="1" customWidth="1"/>
    <col min="7441" max="7680" width="9" style="236"/>
    <col min="7681" max="7681" width="5.375" style="236" customWidth="1"/>
    <col min="7682" max="7682" width="25.625" style="236" customWidth="1"/>
    <col min="7683" max="7683" width="18.875" style="236" customWidth="1"/>
    <col min="7684" max="7684" width="14.375" style="236" customWidth="1"/>
    <col min="7685" max="7685" width="6.5" style="236" customWidth="1"/>
    <col min="7686" max="7686" width="5.375" style="236" customWidth="1"/>
    <col min="7687" max="7689" width="9.875" style="236" customWidth="1"/>
    <col min="7690" max="7694" width="0" style="236" hidden="1" customWidth="1"/>
    <col min="7695" max="7695" width="9" style="236"/>
    <col min="7696" max="7696" width="11.625" style="236" bestFit="1" customWidth="1"/>
    <col min="7697" max="7936" width="9" style="236"/>
    <col min="7937" max="7937" width="5.375" style="236" customWidth="1"/>
    <col min="7938" max="7938" width="25.625" style="236" customWidth="1"/>
    <col min="7939" max="7939" width="18.875" style="236" customWidth="1"/>
    <col min="7940" max="7940" width="14.375" style="236" customWidth="1"/>
    <col min="7941" max="7941" width="6.5" style="236" customWidth="1"/>
    <col min="7942" max="7942" width="5.375" style="236" customWidth="1"/>
    <col min="7943" max="7945" width="9.875" style="236" customWidth="1"/>
    <col min="7946" max="7950" width="0" style="236" hidden="1" customWidth="1"/>
    <col min="7951" max="7951" width="9" style="236"/>
    <col min="7952" max="7952" width="11.625" style="236" bestFit="1" customWidth="1"/>
    <col min="7953" max="8192" width="9" style="236"/>
    <col min="8193" max="8193" width="5.375" style="236" customWidth="1"/>
    <col min="8194" max="8194" width="25.625" style="236" customWidth="1"/>
    <col min="8195" max="8195" width="18.875" style="236" customWidth="1"/>
    <col min="8196" max="8196" width="14.375" style="236" customWidth="1"/>
    <col min="8197" max="8197" width="6.5" style="236" customWidth="1"/>
    <col min="8198" max="8198" width="5.375" style="236" customWidth="1"/>
    <col min="8199" max="8201" width="9.875" style="236" customWidth="1"/>
    <col min="8202" max="8206" width="0" style="236" hidden="1" customWidth="1"/>
    <col min="8207" max="8207" width="9" style="236"/>
    <col min="8208" max="8208" width="11.625" style="236" bestFit="1" customWidth="1"/>
    <col min="8209" max="8448" width="9" style="236"/>
    <col min="8449" max="8449" width="5.375" style="236" customWidth="1"/>
    <col min="8450" max="8450" width="25.625" style="236" customWidth="1"/>
    <col min="8451" max="8451" width="18.875" style="236" customWidth="1"/>
    <col min="8452" max="8452" width="14.375" style="236" customWidth="1"/>
    <col min="8453" max="8453" width="6.5" style="236" customWidth="1"/>
    <col min="8454" max="8454" width="5.375" style="236" customWidth="1"/>
    <col min="8455" max="8457" width="9.875" style="236" customWidth="1"/>
    <col min="8458" max="8462" width="0" style="236" hidden="1" customWidth="1"/>
    <col min="8463" max="8463" width="9" style="236"/>
    <col min="8464" max="8464" width="11.625" style="236" bestFit="1" customWidth="1"/>
    <col min="8465" max="8704" width="9" style="236"/>
    <col min="8705" max="8705" width="5.375" style="236" customWidth="1"/>
    <col min="8706" max="8706" width="25.625" style="236" customWidth="1"/>
    <col min="8707" max="8707" width="18.875" style="236" customWidth="1"/>
    <col min="8708" max="8708" width="14.375" style="236" customWidth="1"/>
    <col min="8709" max="8709" width="6.5" style="236" customWidth="1"/>
    <col min="8710" max="8710" width="5.375" style="236" customWidth="1"/>
    <col min="8711" max="8713" width="9.875" style="236" customWidth="1"/>
    <col min="8714" max="8718" width="0" style="236" hidden="1" customWidth="1"/>
    <col min="8719" max="8719" width="9" style="236"/>
    <col min="8720" max="8720" width="11.625" style="236" bestFit="1" customWidth="1"/>
    <col min="8721" max="8960" width="9" style="236"/>
    <col min="8961" max="8961" width="5.375" style="236" customWidth="1"/>
    <col min="8962" max="8962" width="25.625" style="236" customWidth="1"/>
    <col min="8963" max="8963" width="18.875" style="236" customWidth="1"/>
    <col min="8964" max="8964" width="14.375" style="236" customWidth="1"/>
    <col min="8965" max="8965" width="6.5" style="236" customWidth="1"/>
    <col min="8966" max="8966" width="5.375" style="236" customWidth="1"/>
    <col min="8967" max="8969" width="9.875" style="236" customWidth="1"/>
    <col min="8970" max="8974" width="0" style="236" hidden="1" customWidth="1"/>
    <col min="8975" max="8975" width="9" style="236"/>
    <col min="8976" max="8976" width="11.625" style="236" bestFit="1" customWidth="1"/>
    <col min="8977" max="9216" width="9" style="236"/>
    <col min="9217" max="9217" width="5.375" style="236" customWidth="1"/>
    <col min="9218" max="9218" width="25.625" style="236" customWidth="1"/>
    <col min="9219" max="9219" width="18.875" style="236" customWidth="1"/>
    <col min="9220" max="9220" width="14.375" style="236" customWidth="1"/>
    <col min="9221" max="9221" width="6.5" style="236" customWidth="1"/>
    <col min="9222" max="9222" width="5.375" style="236" customWidth="1"/>
    <col min="9223" max="9225" width="9.875" style="236" customWidth="1"/>
    <col min="9226" max="9230" width="0" style="236" hidden="1" customWidth="1"/>
    <col min="9231" max="9231" width="9" style="236"/>
    <col min="9232" max="9232" width="11.625" style="236" bestFit="1" customWidth="1"/>
    <col min="9233" max="9472" width="9" style="236"/>
    <col min="9473" max="9473" width="5.375" style="236" customWidth="1"/>
    <col min="9474" max="9474" width="25.625" style="236" customWidth="1"/>
    <col min="9475" max="9475" width="18.875" style="236" customWidth="1"/>
    <col min="9476" max="9476" width="14.375" style="236" customWidth="1"/>
    <col min="9477" max="9477" width="6.5" style="236" customWidth="1"/>
    <col min="9478" max="9478" width="5.375" style="236" customWidth="1"/>
    <col min="9479" max="9481" width="9.875" style="236" customWidth="1"/>
    <col min="9482" max="9486" width="0" style="236" hidden="1" customWidth="1"/>
    <col min="9487" max="9487" width="9" style="236"/>
    <col min="9488" max="9488" width="11.625" style="236" bestFit="1" customWidth="1"/>
    <col min="9489" max="9728" width="9" style="236"/>
    <col min="9729" max="9729" width="5.375" style="236" customWidth="1"/>
    <col min="9730" max="9730" width="25.625" style="236" customWidth="1"/>
    <col min="9731" max="9731" width="18.875" style="236" customWidth="1"/>
    <col min="9732" max="9732" width="14.375" style="236" customWidth="1"/>
    <col min="9733" max="9733" width="6.5" style="236" customWidth="1"/>
    <col min="9734" max="9734" width="5.375" style="236" customWidth="1"/>
    <col min="9735" max="9737" width="9.875" style="236" customWidth="1"/>
    <col min="9738" max="9742" width="0" style="236" hidden="1" customWidth="1"/>
    <col min="9743" max="9743" width="9" style="236"/>
    <col min="9744" max="9744" width="11.625" style="236" bestFit="1" customWidth="1"/>
    <col min="9745" max="9984" width="9" style="236"/>
    <col min="9985" max="9985" width="5.375" style="236" customWidth="1"/>
    <col min="9986" max="9986" width="25.625" style="236" customWidth="1"/>
    <col min="9987" max="9987" width="18.875" style="236" customWidth="1"/>
    <col min="9988" max="9988" width="14.375" style="236" customWidth="1"/>
    <col min="9989" max="9989" width="6.5" style="236" customWidth="1"/>
    <col min="9990" max="9990" width="5.375" style="236" customWidth="1"/>
    <col min="9991" max="9993" width="9.875" style="236" customWidth="1"/>
    <col min="9994" max="9998" width="0" style="236" hidden="1" customWidth="1"/>
    <col min="9999" max="9999" width="9" style="236"/>
    <col min="10000" max="10000" width="11.625" style="236" bestFit="1" customWidth="1"/>
    <col min="10001" max="10240" width="9" style="236"/>
    <col min="10241" max="10241" width="5.375" style="236" customWidth="1"/>
    <col min="10242" max="10242" width="25.625" style="236" customWidth="1"/>
    <col min="10243" max="10243" width="18.875" style="236" customWidth="1"/>
    <col min="10244" max="10244" width="14.375" style="236" customWidth="1"/>
    <col min="10245" max="10245" width="6.5" style="236" customWidth="1"/>
    <col min="10246" max="10246" width="5.375" style="236" customWidth="1"/>
    <col min="10247" max="10249" width="9.875" style="236" customWidth="1"/>
    <col min="10250" max="10254" width="0" style="236" hidden="1" customWidth="1"/>
    <col min="10255" max="10255" width="9" style="236"/>
    <col min="10256" max="10256" width="11.625" style="236" bestFit="1" customWidth="1"/>
    <col min="10257" max="10496" width="9" style="236"/>
    <col min="10497" max="10497" width="5.375" style="236" customWidth="1"/>
    <col min="10498" max="10498" width="25.625" style="236" customWidth="1"/>
    <col min="10499" max="10499" width="18.875" style="236" customWidth="1"/>
    <col min="10500" max="10500" width="14.375" style="236" customWidth="1"/>
    <col min="10501" max="10501" width="6.5" style="236" customWidth="1"/>
    <col min="10502" max="10502" width="5.375" style="236" customWidth="1"/>
    <col min="10503" max="10505" width="9.875" style="236" customWidth="1"/>
    <col min="10506" max="10510" width="0" style="236" hidden="1" customWidth="1"/>
    <col min="10511" max="10511" width="9" style="236"/>
    <col min="10512" max="10512" width="11.625" style="236" bestFit="1" customWidth="1"/>
    <col min="10513" max="10752" width="9" style="236"/>
    <col min="10753" max="10753" width="5.375" style="236" customWidth="1"/>
    <col min="10754" max="10754" width="25.625" style="236" customWidth="1"/>
    <col min="10755" max="10755" width="18.875" style="236" customWidth="1"/>
    <col min="10756" max="10756" width="14.375" style="236" customWidth="1"/>
    <col min="10757" max="10757" width="6.5" style="236" customWidth="1"/>
    <col min="10758" max="10758" width="5.375" style="236" customWidth="1"/>
    <col min="10759" max="10761" width="9.875" style="236" customWidth="1"/>
    <col min="10762" max="10766" width="0" style="236" hidden="1" customWidth="1"/>
    <col min="10767" max="10767" width="9" style="236"/>
    <col min="10768" max="10768" width="11.625" style="236" bestFit="1" customWidth="1"/>
    <col min="10769" max="11008" width="9" style="236"/>
    <col min="11009" max="11009" width="5.375" style="236" customWidth="1"/>
    <col min="11010" max="11010" width="25.625" style="236" customWidth="1"/>
    <col min="11011" max="11011" width="18.875" style="236" customWidth="1"/>
    <col min="11012" max="11012" width="14.375" style="236" customWidth="1"/>
    <col min="11013" max="11013" width="6.5" style="236" customWidth="1"/>
    <col min="11014" max="11014" width="5.375" style="236" customWidth="1"/>
    <col min="11015" max="11017" width="9.875" style="236" customWidth="1"/>
    <col min="11018" max="11022" width="0" style="236" hidden="1" customWidth="1"/>
    <col min="11023" max="11023" width="9" style="236"/>
    <col min="11024" max="11024" width="11.625" style="236" bestFit="1" customWidth="1"/>
    <col min="11025" max="11264" width="9" style="236"/>
    <col min="11265" max="11265" width="5.375" style="236" customWidth="1"/>
    <col min="11266" max="11266" width="25.625" style="236" customWidth="1"/>
    <col min="11267" max="11267" width="18.875" style="236" customWidth="1"/>
    <col min="11268" max="11268" width="14.375" style="236" customWidth="1"/>
    <col min="11269" max="11269" width="6.5" style="236" customWidth="1"/>
    <col min="11270" max="11270" width="5.375" style="236" customWidth="1"/>
    <col min="11271" max="11273" width="9.875" style="236" customWidth="1"/>
    <col min="11274" max="11278" width="0" style="236" hidden="1" customWidth="1"/>
    <col min="11279" max="11279" width="9" style="236"/>
    <col min="11280" max="11280" width="11.625" style="236" bestFit="1" customWidth="1"/>
    <col min="11281" max="11520" width="9" style="236"/>
    <col min="11521" max="11521" width="5.375" style="236" customWidth="1"/>
    <col min="11522" max="11522" width="25.625" style="236" customWidth="1"/>
    <col min="11523" max="11523" width="18.875" style="236" customWidth="1"/>
    <col min="11524" max="11524" width="14.375" style="236" customWidth="1"/>
    <col min="11525" max="11525" width="6.5" style="236" customWidth="1"/>
    <col min="11526" max="11526" width="5.375" style="236" customWidth="1"/>
    <col min="11527" max="11529" width="9.875" style="236" customWidth="1"/>
    <col min="11530" max="11534" width="0" style="236" hidden="1" customWidth="1"/>
    <col min="11535" max="11535" width="9" style="236"/>
    <col min="11536" max="11536" width="11.625" style="236" bestFit="1" customWidth="1"/>
    <col min="11537" max="11776" width="9" style="236"/>
    <col min="11777" max="11777" width="5.375" style="236" customWidth="1"/>
    <col min="11778" max="11778" width="25.625" style="236" customWidth="1"/>
    <col min="11779" max="11779" width="18.875" style="236" customWidth="1"/>
    <col min="11780" max="11780" width="14.375" style="236" customWidth="1"/>
    <col min="11781" max="11781" width="6.5" style="236" customWidth="1"/>
    <col min="11782" max="11782" width="5.375" style="236" customWidth="1"/>
    <col min="11783" max="11785" width="9.875" style="236" customWidth="1"/>
    <col min="11786" max="11790" width="0" style="236" hidden="1" customWidth="1"/>
    <col min="11791" max="11791" width="9" style="236"/>
    <col min="11792" max="11792" width="11.625" style="236" bestFit="1" customWidth="1"/>
    <col min="11793" max="12032" width="9" style="236"/>
    <col min="12033" max="12033" width="5.375" style="236" customWidth="1"/>
    <col min="12034" max="12034" width="25.625" style="236" customWidth="1"/>
    <col min="12035" max="12035" width="18.875" style="236" customWidth="1"/>
    <col min="12036" max="12036" width="14.375" style="236" customWidth="1"/>
    <col min="12037" max="12037" width="6.5" style="236" customWidth="1"/>
    <col min="12038" max="12038" width="5.375" style="236" customWidth="1"/>
    <col min="12039" max="12041" width="9.875" style="236" customWidth="1"/>
    <col min="12042" max="12046" width="0" style="236" hidden="1" customWidth="1"/>
    <col min="12047" max="12047" width="9" style="236"/>
    <col min="12048" max="12048" width="11.625" style="236" bestFit="1" customWidth="1"/>
    <col min="12049" max="12288" width="9" style="236"/>
    <col min="12289" max="12289" width="5.375" style="236" customWidth="1"/>
    <col min="12290" max="12290" width="25.625" style="236" customWidth="1"/>
    <col min="12291" max="12291" width="18.875" style="236" customWidth="1"/>
    <col min="12292" max="12292" width="14.375" style="236" customWidth="1"/>
    <col min="12293" max="12293" width="6.5" style="236" customWidth="1"/>
    <col min="12294" max="12294" width="5.375" style="236" customWidth="1"/>
    <col min="12295" max="12297" width="9.875" style="236" customWidth="1"/>
    <col min="12298" max="12302" width="0" style="236" hidden="1" customWidth="1"/>
    <col min="12303" max="12303" width="9" style="236"/>
    <col min="12304" max="12304" width="11.625" style="236" bestFit="1" customWidth="1"/>
    <col min="12305" max="12544" width="9" style="236"/>
    <col min="12545" max="12545" width="5.375" style="236" customWidth="1"/>
    <col min="12546" max="12546" width="25.625" style="236" customWidth="1"/>
    <col min="12547" max="12547" width="18.875" style="236" customWidth="1"/>
    <col min="12548" max="12548" width="14.375" style="236" customWidth="1"/>
    <col min="12549" max="12549" width="6.5" style="236" customWidth="1"/>
    <col min="12550" max="12550" width="5.375" style="236" customWidth="1"/>
    <col min="12551" max="12553" width="9.875" style="236" customWidth="1"/>
    <col min="12554" max="12558" width="0" style="236" hidden="1" customWidth="1"/>
    <col min="12559" max="12559" width="9" style="236"/>
    <col min="12560" max="12560" width="11.625" style="236" bestFit="1" customWidth="1"/>
    <col min="12561" max="12800" width="9" style="236"/>
    <col min="12801" max="12801" width="5.375" style="236" customWidth="1"/>
    <col min="12802" max="12802" width="25.625" style="236" customWidth="1"/>
    <col min="12803" max="12803" width="18.875" style="236" customWidth="1"/>
    <col min="12804" max="12804" width="14.375" style="236" customWidth="1"/>
    <col min="12805" max="12805" width="6.5" style="236" customWidth="1"/>
    <col min="12806" max="12806" width="5.375" style="236" customWidth="1"/>
    <col min="12807" max="12809" width="9.875" style="236" customWidth="1"/>
    <col min="12810" max="12814" width="0" style="236" hidden="1" customWidth="1"/>
    <col min="12815" max="12815" width="9" style="236"/>
    <col min="12816" max="12816" width="11.625" style="236" bestFit="1" customWidth="1"/>
    <col min="12817" max="13056" width="9" style="236"/>
    <col min="13057" max="13057" width="5.375" style="236" customWidth="1"/>
    <col min="13058" max="13058" width="25.625" style="236" customWidth="1"/>
    <col min="13059" max="13059" width="18.875" style="236" customWidth="1"/>
    <col min="13060" max="13060" width="14.375" style="236" customWidth="1"/>
    <col min="13061" max="13061" width="6.5" style="236" customWidth="1"/>
    <col min="13062" max="13062" width="5.375" style="236" customWidth="1"/>
    <col min="13063" max="13065" width="9.875" style="236" customWidth="1"/>
    <col min="13066" max="13070" width="0" style="236" hidden="1" customWidth="1"/>
    <col min="13071" max="13071" width="9" style="236"/>
    <col min="13072" max="13072" width="11.625" style="236" bestFit="1" customWidth="1"/>
    <col min="13073" max="13312" width="9" style="236"/>
    <col min="13313" max="13313" width="5.375" style="236" customWidth="1"/>
    <col min="13314" max="13314" width="25.625" style="236" customWidth="1"/>
    <col min="13315" max="13315" width="18.875" style="236" customWidth="1"/>
    <col min="13316" max="13316" width="14.375" style="236" customWidth="1"/>
    <col min="13317" max="13317" width="6.5" style="236" customWidth="1"/>
    <col min="13318" max="13318" width="5.375" style="236" customWidth="1"/>
    <col min="13319" max="13321" width="9.875" style="236" customWidth="1"/>
    <col min="13322" max="13326" width="0" style="236" hidden="1" customWidth="1"/>
    <col min="13327" max="13327" width="9" style="236"/>
    <col min="13328" max="13328" width="11.625" style="236" bestFit="1" customWidth="1"/>
    <col min="13329" max="13568" width="9" style="236"/>
    <col min="13569" max="13569" width="5.375" style="236" customWidth="1"/>
    <col min="13570" max="13570" width="25.625" style="236" customWidth="1"/>
    <col min="13571" max="13571" width="18.875" style="236" customWidth="1"/>
    <col min="13572" max="13572" width="14.375" style="236" customWidth="1"/>
    <col min="13573" max="13573" width="6.5" style="236" customWidth="1"/>
    <col min="13574" max="13574" width="5.375" style="236" customWidth="1"/>
    <col min="13575" max="13577" width="9.875" style="236" customWidth="1"/>
    <col min="13578" max="13582" width="0" style="236" hidden="1" customWidth="1"/>
    <col min="13583" max="13583" width="9" style="236"/>
    <col min="13584" max="13584" width="11.625" style="236" bestFit="1" customWidth="1"/>
    <col min="13585" max="13824" width="9" style="236"/>
    <col min="13825" max="13825" width="5.375" style="236" customWidth="1"/>
    <col min="13826" max="13826" width="25.625" style="236" customWidth="1"/>
    <col min="13827" max="13827" width="18.875" style="236" customWidth="1"/>
    <col min="13828" max="13828" width="14.375" style="236" customWidth="1"/>
    <col min="13829" max="13829" width="6.5" style="236" customWidth="1"/>
    <col min="13830" max="13830" width="5.375" style="236" customWidth="1"/>
    <col min="13831" max="13833" width="9.875" style="236" customWidth="1"/>
    <col min="13834" max="13838" width="0" style="236" hidden="1" customWidth="1"/>
    <col min="13839" max="13839" width="9" style="236"/>
    <col min="13840" max="13840" width="11.625" style="236" bestFit="1" customWidth="1"/>
    <col min="13841" max="14080" width="9" style="236"/>
    <col min="14081" max="14081" width="5.375" style="236" customWidth="1"/>
    <col min="14082" max="14082" width="25.625" style="236" customWidth="1"/>
    <col min="14083" max="14083" width="18.875" style="236" customWidth="1"/>
    <col min="14084" max="14084" width="14.375" style="236" customWidth="1"/>
    <col min="14085" max="14085" width="6.5" style="236" customWidth="1"/>
    <col min="14086" max="14086" width="5.375" style="236" customWidth="1"/>
    <col min="14087" max="14089" width="9.875" style="236" customWidth="1"/>
    <col min="14090" max="14094" width="0" style="236" hidden="1" customWidth="1"/>
    <col min="14095" max="14095" width="9" style="236"/>
    <col min="14096" max="14096" width="11.625" style="236" bestFit="1" customWidth="1"/>
    <col min="14097" max="14336" width="9" style="236"/>
    <col min="14337" max="14337" width="5.375" style="236" customWidth="1"/>
    <col min="14338" max="14338" width="25.625" style="236" customWidth="1"/>
    <col min="14339" max="14339" width="18.875" style="236" customWidth="1"/>
    <col min="14340" max="14340" width="14.375" style="236" customWidth="1"/>
    <col min="14341" max="14341" width="6.5" style="236" customWidth="1"/>
    <col min="14342" max="14342" width="5.375" style="236" customWidth="1"/>
    <col min="14343" max="14345" width="9.875" style="236" customWidth="1"/>
    <col min="14346" max="14350" width="0" style="236" hidden="1" customWidth="1"/>
    <col min="14351" max="14351" width="9" style="236"/>
    <col min="14352" max="14352" width="11.625" style="236" bestFit="1" customWidth="1"/>
    <col min="14353" max="14592" width="9" style="236"/>
    <col min="14593" max="14593" width="5.375" style="236" customWidth="1"/>
    <col min="14594" max="14594" width="25.625" style="236" customWidth="1"/>
    <col min="14595" max="14595" width="18.875" style="236" customWidth="1"/>
    <col min="14596" max="14596" width="14.375" style="236" customWidth="1"/>
    <col min="14597" max="14597" width="6.5" style="236" customWidth="1"/>
    <col min="14598" max="14598" width="5.375" style="236" customWidth="1"/>
    <col min="14599" max="14601" width="9.875" style="236" customWidth="1"/>
    <col min="14602" max="14606" width="0" style="236" hidden="1" customWidth="1"/>
    <col min="14607" max="14607" width="9" style="236"/>
    <col min="14608" max="14608" width="11.625" style="236" bestFit="1" customWidth="1"/>
    <col min="14609" max="14848" width="9" style="236"/>
    <col min="14849" max="14849" width="5.375" style="236" customWidth="1"/>
    <col min="14850" max="14850" width="25.625" style="236" customWidth="1"/>
    <col min="14851" max="14851" width="18.875" style="236" customWidth="1"/>
    <col min="14852" max="14852" width="14.375" style="236" customWidth="1"/>
    <col min="14853" max="14853" width="6.5" style="236" customWidth="1"/>
    <col min="14854" max="14854" width="5.375" style="236" customWidth="1"/>
    <col min="14855" max="14857" width="9.875" style="236" customWidth="1"/>
    <col min="14858" max="14862" width="0" style="236" hidden="1" customWidth="1"/>
    <col min="14863" max="14863" width="9" style="236"/>
    <col min="14864" max="14864" width="11.625" style="236" bestFit="1" customWidth="1"/>
    <col min="14865" max="15104" width="9" style="236"/>
    <col min="15105" max="15105" width="5.375" style="236" customWidth="1"/>
    <col min="15106" max="15106" width="25.625" style="236" customWidth="1"/>
    <col min="15107" max="15107" width="18.875" style="236" customWidth="1"/>
    <col min="15108" max="15108" width="14.375" style="236" customWidth="1"/>
    <col min="15109" max="15109" width="6.5" style="236" customWidth="1"/>
    <col min="15110" max="15110" width="5.375" style="236" customWidth="1"/>
    <col min="15111" max="15113" width="9.875" style="236" customWidth="1"/>
    <col min="15114" max="15118" width="0" style="236" hidden="1" customWidth="1"/>
    <col min="15119" max="15119" width="9" style="236"/>
    <col min="15120" max="15120" width="11.625" style="236" bestFit="1" customWidth="1"/>
    <col min="15121" max="15360" width="9" style="236"/>
    <col min="15361" max="15361" width="5.375" style="236" customWidth="1"/>
    <col min="15362" max="15362" width="25.625" style="236" customWidth="1"/>
    <col min="15363" max="15363" width="18.875" style="236" customWidth="1"/>
    <col min="15364" max="15364" width="14.375" style="236" customWidth="1"/>
    <col min="15365" max="15365" width="6.5" style="236" customWidth="1"/>
    <col min="15366" max="15366" width="5.375" style="236" customWidth="1"/>
    <col min="15367" max="15369" width="9.875" style="236" customWidth="1"/>
    <col min="15370" max="15374" width="0" style="236" hidden="1" customWidth="1"/>
    <col min="15375" max="15375" width="9" style="236"/>
    <col min="15376" max="15376" width="11.625" style="236" bestFit="1" customWidth="1"/>
    <col min="15377" max="15616" width="9" style="236"/>
    <col min="15617" max="15617" width="5.375" style="236" customWidth="1"/>
    <col min="15618" max="15618" width="25.625" style="236" customWidth="1"/>
    <col min="15619" max="15619" width="18.875" style="236" customWidth="1"/>
    <col min="15620" max="15620" width="14.375" style="236" customWidth="1"/>
    <col min="15621" max="15621" width="6.5" style="236" customWidth="1"/>
    <col min="15622" max="15622" width="5.375" style="236" customWidth="1"/>
    <col min="15623" max="15625" width="9.875" style="236" customWidth="1"/>
    <col min="15626" max="15630" width="0" style="236" hidden="1" customWidth="1"/>
    <col min="15631" max="15631" width="9" style="236"/>
    <col min="15632" max="15632" width="11.625" style="236" bestFit="1" customWidth="1"/>
    <col min="15633" max="15872" width="9" style="236"/>
    <col min="15873" max="15873" width="5.375" style="236" customWidth="1"/>
    <col min="15874" max="15874" width="25.625" style="236" customWidth="1"/>
    <col min="15875" max="15875" width="18.875" style="236" customWidth="1"/>
    <col min="15876" max="15876" width="14.375" style="236" customWidth="1"/>
    <col min="15877" max="15877" width="6.5" style="236" customWidth="1"/>
    <col min="15878" max="15878" width="5.375" style="236" customWidth="1"/>
    <col min="15879" max="15881" width="9.875" style="236" customWidth="1"/>
    <col min="15882" max="15886" width="0" style="236" hidden="1" customWidth="1"/>
    <col min="15887" max="15887" width="9" style="236"/>
    <col min="15888" max="15888" width="11.625" style="236" bestFit="1" customWidth="1"/>
    <col min="15889" max="16128" width="9" style="236"/>
    <col min="16129" max="16129" width="5.375" style="236" customWidth="1"/>
    <col min="16130" max="16130" width="25.625" style="236" customWidth="1"/>
    <col min="16131" max="16131" width="18.875" style="236" customWidth="1"/>
    <col min="16132" max="16132" width="14.375" style="236" customWidth="1"/>
    <col min="16133" max="16133" width="6.5" style="236" customWidth="1"/>
    <col min="16134" max="16134" width="5.375" style="236" customWidth="1"/>
    <col min="16135" max="16137" width="9.875" style="236" customWidth="1"/>
    <col min="16138" max="16142" width="0" style="236" hidden="1" customWidth="1"/>
    <col min="16143" max="16143" width="9" style="236"/>
    <col min="16144" max="16144" width="11.625" style="236" bestFit="1" customWidth="1"/>
    <col min="16145" max="16384" width="9" style="236"/>
  </cols>
  <sheetData>
    <row r="1" spans="1:12" ht="26.1" customHeight="1">
      <c r="A1" s="545"/>
      <c r="B1" s="545"/>
      <c r="C1" s="545"/>
      <c r="D1" s="545"/>
      <c r="E1" s="545"/>
      <c r="F1" s="545"/>
      <c r="G1" s="545"/>
      <c r="H1" s="545"/>
      <c r="I1" s="545"/>
      <c r="J1" s="196"/>
      <c r="K1" s="197"/>
      <c r="L1" s="197"/>
    </row>
    <row r="2" spans="1:12" ht="26.1" customHeight="1">
      <c r="A2" s="545"/>
      <c r="B2" s="545"/>
      <c r="C2" s="545"/>
      <c r="D2" s="545"/>
      <c r="E2" s="545"/>
      <c r="F2" s="545"/>
      <c r="G2" s="545"/>
      <c r="H2" s="545"/>
      <c r="I2" s="545"/>
      <c r="J2" s="196"/>
      <c r="K2" s="197"/>
      <c r="L2" s="197"/>
    </row>
    <row r="3" spans="1:12" ht="26.1" customHeight="1">
      <c r="A3" s="545"/>
      <c r="B3" s="545"/>
      <c r="C3" s="545"/>
      <c r="D3" s="545"/>
      <c r="E3" s="545"/>
      <c r="F3" s="545"/>
      <c r="G3" s="545"/>
      <c r="H3" s="545"/>
      <c r="I3" s="545"/>
      <c r="J3" s="196"/>
      <c r="K3" s="197"/>
      <c r="L3" s="197"/>
    </row>
    <row r="4" spans="1:12" ht="26.1" customHeight="1">
      <c r="A4" s="545"/>
      <c r="B4" s="545"/>
      <c r="C4" s="545"/>
      <c r="D4" s="545"/>
      <c r="E4" s="545"/>
      <c r="F4" s="545"/>
      <c r="G4" s="545"/>
      <c r="H4" s="545"/>
      <c r="I4" s="545"/>
      <c r="J4" s="196"/>
      <c r="K4" s="197"/>
      <c r="L4" s="197"/>
    </row>
    <row r="5" spans="1:12" ht="26.1" customHeight="1">
      <c r="A5" s="199"/>
      <c r="B5" s="200"/>
      <c r="C5" s="199"/>
      <c r="D5" s="199"/>
      <c r="E5" s="201"/>
      <c r="F5" s="202"/>
      <c r="G5" s="203"/>
      <c r="H5" s="204"/>
      <c r="I5" s="205"/>
      <c r="J5" s="196"/>
      <c r="K5" s="197"/>
      <c r="L5" s="197"/>
    </row>
    <row r="6" spans="1:12" ht="26.1" customHeight="1">
      <c r="A6" s="199"/>
      <c r="B6" s="200"/>
      <c r="C6" s="199"/>
      <c r="D6" s="199"/>
      <c r="E6" s="201"/>
      <c r="F6" s="202"/>
      <c r="G6" s="203"/>
      <c r="H6" s="204"/>
      <c r="I6" s="205"/>
      <c r="J6" s="196"/>
      <c r="K6" s="197"/>
      <c r="L6" s="197"/>
    </row>
    <row r="7" spans="1:12" ht="26.1" customHeight="1">
      <c r="A7" s="206" t="s">
        <v>475</v>
      </c>
      <c r="B7" s="207"/>
      <c r="C7" s="208"/>
      <c r="D7" s="208"/>
      <c r="E7" s="209"/>
      <c r="F7" s="202"/>
      <c r="G7" s="203"/>
      <c r="H7" s="204"/>
      <c r="I7" s="205"/>
      <c r="J7" s="196"/>
      <c r="K7" s="197"/>
      <c r="L7" s="197"/>
    </row>
    <row r="8" spans="1:12" ht="26.1" customHeight="1">
      <c r="A8" s="210" t="s">
        <v>476</v>
      </c>
      <c r="B8" s="211"/>
      <c r="C8" s="208"/>
      <c r="D8" s="208"/>
      <c r="E8" s="209"/>
      <c r="F8" s="202"/>
      <c r="G8" s="203"/>
      <c r="H8" s="204"/>
      <c r="I8" s="205"/>
      <c r="J8" s="196"/>
      <c r="K8" s="197"/>
      <c r="L8" s="197"/>
    </row>
    <row r="9" spans="1:12" ht="26.1" customHeight="1">
      <c r="A9" s="212"/>
      <c r="B9" s="200"/>
      <c r="C9" s="208"/>
      <c r="D9" s="208"/>
      <c r="E9" s="209"/>
      <c r="F9" s="202"/>
      <c r="G9" s="203"/>
      <c r="H9" s="204"/>
      <c r="I9" s="205"/>
      <c r="J9" s="196"/>
      <c r="K9" s="197"/>
      <c r="L9" s="197"/>
    </row>
    <row r="10" spans="1:12" ht="26.1" customHeight="1">
      <c r="A10" s="213" t="s">
        <v>477</v>
      </c>
      <c r="B10" s="214"/>
      <c r="C10" s="208"/>
      <c r="D10" s="208"/>
      <c r="E10" s="209"/>
      <c r="F10" s="202"/>
      <c r="G10" s="203"/>
      <c r="H10" s="204"/>
      <c r="I10" s="205"/>
      <c r="J10" s="196"/>
      <c r="K10" s="197"/>
      <c r="L10" s="197"/>
    </row>
    <row r="11" spans="1:12" ht="26.1" customHeight="1">
      <c r="A11" s="199"/>
      <c r="B11" s="200"/>
      <c r="C11" s="208"/>
      <c r="D11" s="208"/>
      <c r="E11" s="201"/>
      <c r="F11" s="202"/>
      <c r="G11" s="203"/>
      <c r="H11" s="204"/>
      <c r="I11" s="205"/>
      <c r="J11" s="196"/>
      <c r="K11" s="197"/>
      <c r="L11" s="197"/>
    </row>
    <row r="12" spans="1:12" ht="26.1" customHeight="1">
      <c r="A12" s="546" t="str">
        <f>"합계 :"&amp;NUMBERSTRING(G89,1)&amp;"원整"</f>
        <v>합계 :일천일십만육천사백원整</v>
      </c>
      <c r="B12" s="546"/>
      <c r="C12" s="546"/>
      <c r="D12" s="546"/>
      <c r="E12" s="546"/>
      <c r="F12" s="547">
        <f>G89</f>
        <v>10106400</v>
      </c>
      <c r="G12" s="547"/>
      <c r="H12" s="547"/>
      <c r="I12" s="547"/>
      <c r="J12" s="196"/>
      <c r="K12" s="197"/>
      <c r="L12" s="197"/>
    </row>
    <row r="13" spans="1:12" ht="26.1" customHeight="1">
      <c r="A13" s="215"/>
      <c r="B13" s="216"/>
      <c r="C13" s="215"/>
      <c r="D13" s="215"/>
      <c r="E13" s="215"/>
      <c r="F13" s="217"/>
      <c r="G13" s="218"/>
      <c r="H13" s="218"/>
      <c r="I13" s="215"/>
      <c r="J13" s="196"/>
      <c r="K13" s="197"/>
      <c r="L13" s="197"/>
    </row>
    <row r="14" spans="1:12" ht="26.1" customHeight="1">
      <c r="A14" s="219" t="s">
        <v>478</v>
      </c>
      <c r="B14" s="220" t="s">
        <v>479</v>
      </c>
      <c r="C14" s="220" t="s">
        <v>480</v>
      </c>
      <c r="D14" s="220" t="s">
        <v>481</v>
      </c>
      <c r="E14" s="220" t="s">
        <v>482</v>
      </c>
      <c r="F14" s="221" t="s">
        <v>483</v>
      </c>
      <c r="G14" s="222" t="s">
        <v>484</v>
      </c>
      <c r="H14" s="222" t="s">
        <v>485</v>
      </c>
      <c r="I14" s="223" t="s">
        <v>486</v>
      </c>
      <c r="J14" s="196"/>
      <c r="K14" s="224" t="s">
        <v>6</v>
      </c>
      <c r="L14" s="224" t="s">
        <v>7</v>
      </c>
    </row>
    <row r="15" spans="1:12" ht="26.1" customHeight="1">
      <c r="A15" s="225">
        <v>1</v>
      </c>
      <c r="B15" s="226" t="s">
        <v>487</v>
      </c>
      <c r="C15" s="227" t="s">
        <v>488</v>
      </c>
      <c r="D15" s="228" t="s">
        <v>489</v>
      </c>
      <c r="E15" s="229" t="s">
        <v>490</v>
      </c>
      <c r="F15" s="230"/>
      <c r="G15" s="231">
        <v>40000</v>
      </c>
      <c r="H15" s="231">
        <v>48000</v>
      </c>
      <c r="I15" s="232"/>
      <c r="J15" s="196"/>
      <c r="K15" s="233" t="s">
        <v>487</v>
      </c>
      <c r="L15" s="234" t="s">
        <v>491</v>
      </c>
    </row>
    <row r="16" spans="1:12" ht="26.1" customHeight="1">
      <c r="A16" s="225">
        <v>2</v>
      </c>
      <c r="B16" s="235" t="s">
        <v>492</v>
      </c>
      <c r="C16" s="227" t="s">
        <v>493</v>
      </c>
      <c r="D16" s="228" t="s">
        <v>489</v>
      </c>
      <c r="E16" s="229" t="s">
        <v>494</v>
      </c>
      <c r="F16" s="230"/>
      <c r="G16" s="231">
        <v>100000</v>
      </c>
      <c r="H16" s="231">
        <v>120000</v>
      </c>
      <c r="I16" s="232"/>
      <c r="J16" s="196"/>
      <c r="K16" s="234" t="s">
        <v>492</v>
      </c>
      <c r="L16" s="234" t="s">
        <v>493</v>
      </c>
    </row>
    <row r="17" spans="1:13" ht="26.1" customHeight="1">
      <c r="A17" s="225">
        <v>3</v>
      </c>
      <c r="B17" s="235" t="s">
        <v>495</v>
      </c>
      <c r="C17" s="227" t="s">
        <v>496</v>
      </c>
      <c r="D17" s="228" t="s">
        <v>489</v>
      </c>
      <c r="E17" s="229" t="s">
        <v>497</v>
      </c>
      <c r="F17" s="230"/>
      <c r="G17" s="231">
        <v>30000</v>
      </c>
      <c r="H17" s="231">
        <v>36000</v>
      </c>
      <c r="I17" s="232"/>
      <c r="J17" s="196"/>
      <c r="K17" s="234" t="s">
        <v>495</v>
      </c>
      <c r="L17" s="234" t="s">
        <v>496</v>
      </c>
    </row>
    <row r="18" spans="1:13" ht="26.1" customHeight="1">
      <c r="A18" s="225">
        <v>4</v>
      </c>
      <c r="B18" s="235" t="s">
        <v>498</v>
      </c>
      <c r="C18" s="227" t="s">
        <v>499</v>
      </c>
      <c r="D18" s="228" t="s">
        <v>489</v>
      </c>
      <c r="E18" s="229" t="s">
        <v>494</v>
      </c>
      <c r="F18" s="230"/>
      <c r="G18" s="231">
        <v>80000</v>
      </c>
      <c r="H18" s="231">
        <v>96000</v>
      </c>
      <c r="I18" s="232"/>
      <c r="J18" s="196"/>
      <c r="K18" s="237" t="s">
        <v>498</v>
      </c>
      <c r="L18" s="234" t="s">
        <v>499</v>
      </c>
    </row>
    <row r="19" spans="1:13" ht="26.1" customHeight="1">
      <c r="A19" s="225">
        <v>5</v>
      </c>
      <c r="B19" s="238" t="s">
        <v>500</v>
      </c>
      <c r="C19" s="239" t="s">
        <v>501</v>
      </c>
      <c r="D19" s="228" t="s">
        <v>489</v>
      </c>
      <c r="E19" s="229" t="s">
        <v>497</v>
      </c>
      <c r="F19" s="230"/>
      <c r="G19" s="231">
        <v>20000</v>
      </c>
      <c r="H19" s="231">
        <v>24000</v>
      </c>
      <c r="I19" s="232"/>
      <c r="J19" s="196"/>
      <c r="K19" s="240" t="s">
        <v>500</v>
      </c>
      <c r="L19" s="241" t="s">
        <v>501</v>
      </c>
    </row>
    <row r="20" spans="1:13" ht="26.1" customHeight="1">
      <c r="A20" s="225">
        <v>6</v>
      </c>
      <c r="B20" s="242" t="s">
        <v>502</v>
      </c>
      <c r="C20" s="239" t="s">
        <v>503</v>
      </c>
      <c r="D20" s="228" t="s">
        <v>489</v>
      </c>
      <c r="E20" s="229" t="s">
        <v>504</v>
      </c>
      <c r="F20" s="230"/>
      <c r="G20" s="231">
        <v>20000</v>
      </c>
      <c r="H20" s="231">
        <v>24000</v>
      </c>
      <c r="I20" s="232"/>
      <c r="J20" s="196"/>
      <c r="K20" s="243" t="s">
        <v>505</v>
      </c>
      <c r="L20" s="241" t="s">
        <v>506</v>
      </c>
    </row>
    <row r="21" spans="1:13" ht="26.1" customHeight="1">
      <c r="A21" s="225">
        <v>7</v>
      </c>
      <c r="B21" s="244" t="s">
        <v>507</v>
      </c>
      <c r="C21" s="245" t="s">
        <v>508</v>
      </c>
      <c r="D21" s="246" t="s">
        <v>489</v>
      </c>
      <c r="E21" s="247" t="s">
        <v>497</v>
      </c>
      <c r="F21" s="248"/>
      <c r="G21" s="249"/>
      <c r="H21" s="249"/>
      <c r="I21" s="250" t="s">
        <v>509</v>
      </c>
      <c r="J21" s="196"/>
      <c r="K21" s="240" t="s">
        <v>507</v>
      </c>
      <c r="L21" s="251" t="s">
        <v>508</v>
      </c>
    </row>
    <row r="22" spans="1:13" ht="26.1" customHeight="1">
      <c r="A22" s="225">
        <v>8</v>
      </c>
      <c r="B22" s="252" t="s">
        <v>510</v>
      </c>
      <c r="C22" s="245" t="s">
        <v>511</v>
      </c>
      <c r="D22" s="246" t="s">
        <v>489</v>
      </c>
      <c r="E22" s="247" t="s">
        <v>497</v>
      </c>
      <c r="F22" s="248"/>
      <c r="G22" s="249"/>
      <c r="H22" s="249"/>
      <c r="I22" s="250" t="s">
        <v>512</v>
      </c>
      <c r="J22" s="196"/>
      <c r="K22" s="240" t="s">
        <v>510</v>
      </c>
      <c r="L22" s="251" t="s">
        <v>513</v>
      </c>
    </row>
    <row r="23" spans="1:13" ht="26.1" customHeight="1">
      <c r="A23" s="225">
        <v>9</v>
      </c>
      <c r="B23" s="235" t="s">
        <v>514</v>
      </c>
      <c r="C23" s="227" t="s">
        <v>515</v>
      </c>
      <c r="D23" s="228" t="s">
        <v>489</v>
      </c>
      <c r="E23" s="253" t="s">
        <v>497</v>
      </c>
      <c r="F23" s="230"/>
      <c r="G23" s="231">
        <v>100000</v>
      </c>
      <c r="H23" s="231">
        <v>120000</v>
      </c>
      <c r="I23" s="232"/>
      <c r="J23" s="196"/>
      <c r="K23" s="234" t="s">
        <v>516</v>
      </c>
      <c r="L23" s="234" t="s">
        <v>515</v>
      </c>
    </row>
    <row r="24" spans="1:13" ht="26.1" customHeight="1">
      <c r="A24" s="225">
        <v>10</v>
      </c>
      <c r="B24" s="254" t="s">
        <v>517</v>
      </c>
      <c r="C24" s="548" t="s">
        <v>518</v>
      </c>
      <c r="D24" s="228" t="s">
        <v>489</v>
      </c>
      <c r="E24" s="253" t="s">
        <v>519</v>
      </c>
      <c r="F24" s="230"/>
      <c r="G24" s="549">
        <v>200000</v>
      </c>
      <c r="H24" s="549">
        <v>240000</v>
      </c>
      <c r="I24" s="232"/>
      <c r="J24" s="196"/>
      <c r="M24" s="198">
        <v>200000</v>
      </c>
    </row>
    <row r="25" spans="1:13" ht="26.1" customHeight="1">
      <c r="A25" s="225">
        <v>11</v>
      </c>
      <c r="B25" s="254" t="s">
        <v>520</v>
      </c>
      <c r="C25" s="548"/>
      <c r="D25" s="228" t="s">
        <v>521</v>
      </c>
      <c r="E25" s="253" t="s">
        <v>522</v>
      </c>
      <c r="F25" s="230"/>
      <c r="G25" s="549"/>
      <c r="H25" s="549"/>
      <c r="I25" s="232"/>
      <c r="J25" s="196"/>
    </row>
    <row r="26" spans="1:13" ht="26.1" customHeight="1">
      <c r="A26" s="225">
        <v>12</v>
      </c>
      <c r="B26" s="238" t="s">
        <v>523</v>
      </c>
      <c r="C26" s="239" t="s">
        <v>524</v>
      </c>
      <c r="D26" s="228" t="s">
        <v>489</v>
      </c>
      <c r="E26" s="253" t="s">
        <v>497</v>
      </c>
      <c r="F26" s="230"/>
      <c r="G26" s="231">
        <v>52000</v>
      </c>
      <c r="H26" s="231">
        <v>62400</v>
      </c>
      <c r="I26" s="255"/>
      <c r="J26" s="196"/>
      <c r="K26" s="240"/>
      <c r="L26" s="241"/>
    </row>
    <row r="27" spans="1:13" ht="26.1" customHeight="1">
      <c r="A27" s="225">
        <v>13</v>
      </c>
      <c r="B27" s="238" t="s">
        <v>525</v>
      </c>
      <c r="C27" s="227" t="s">
        <v>141</v>
      </c>
      <c r="D27" s="228" t="s">
        <v>489</v>
      </c>
      <c r="E27" s="253" t="s">
        <v>504</v>
      </c>
      <c r="F27" s="230"/>
      <c r="G27" s="231">
        <v>50000</v>
      </c>
      <c r="H27" s="231">
        <v>60000</v>
      </c>
      <c r="I27" s="232"/>
      <c r="J27" s="196"/>
    </row>
    <row r="28" spans="1:13" ht="26.1" customHeight="1">
      <c r="A28" s="225">
        <v>14</v>
      </c>
      <c r="B28" s="256" t="s">
        <v>526</v>
      </c>
      <c r="C28" s="254" t="s">
        <v>527</v>
      </c>
      <c r="D28" s="228" t="s">
        <v>489</v>
      </c>
      <c r="E28" s="257" t="s">
        <v>528</v>
      </c>
      <c r="F28" s="258"/>
      <c r="G28" s="259">
        <v>100000</v>
      </c>
      <c r="H28" s="259">
        <v>120000</v>
      </c>
      <c r="I28" s="260"/>
      <c r="J28" s="196"/>
      <c r="K28" s="240" t="s">
        <v>525</v>
      </c>
      <c r="L28" s="234" t="s">
        <v>141</v>
      </c>
    </row>
    <row r="29" spans="1:13" ht="26.1" customHeight="1">
      <c r="A29" s="225">
        <v>15</v>
      </c>
      <c r="B29" s="261" t="s">
        <v>529</v>
      </c>
      <c r="C29" s="227" t="s">
        <v>530</v>
      </c>
      <c r="D29" s="228" t="s">
        <v>489</v>
      </c>
      <c r="E29" s="229" t="s">
        <v>494</v>
      </c>
      <c r="F29" s="230"/>
      <c r="G29" s="231">
        <v>100000</v>
      </c>
      <c r="H29" s="231">
        <v>120000</v>
      </c>
      <c r="I29" s="262"/>
      <c r="J29" s="196"/>
      <c r="M29" s="198">
        <v>100000</v>
      </c>
    </row>
    <row r="30" spans="1:13" ht="26.1" customHeight="1">
      <c r="A30" s="225">
        <v>16</v>
      </c>
      <c r="B30" s="263" t="s">
        <v>531</v>
      </c>
      <c r="C30" s="254" t="s">
        <v>532</v>
      </c>
      <c r="D30" s="228" t="s">
        <v>489</v>
      </c>
      <c r="E30" s="257" t="s">
        <v>528</v>
      </c>
      <c r="F30" s="258"/>
      <c r="G30" s="259">
        <v>100000</v>
      </c>
      <c r="H30" s="259">
        <v>120000</v>
      </c>
      <c r="I30" s="260"/>
      <c r="J30" s="196"/>
      <c r="K30" s="237" t="s">
        <v>529</v>
      </c>
      <c r="L30" s="234" t="s">
        <v>530</v>
      </c>
    </row>
    <row r="31" spans="1:13" ht="26.1" customHeight="1">
      <c r="A31" s="225">
        <v>17</v>
      </c>
      <c r="B31" s="242" t="s">
        <v>533</v>
      </c>
      <c r="C31" s="239" t="s">
        <v>156</v>
      </c>
      <c r="D31" s="228" t="s">
        <v>489</v>
      </c>
      <c r="E31" s="229" t="s">
        <v>497</v>
      </c>
      <c r="F31" s="230"/>
      <c r="G31" s="231">
        <v>50000</v>
      </c>
      <c r="H31" s="231">
        <v>60000</v>
      </c>
      <c r="I31" s="262"/>
      <c r="J31" s="196"/>
      <c r="M31" s="198">
        <v>100000</v>
      </c>
    </row>
    <row r="32" spans="1:13" ht="26.1" customHeight="1">
      <c r="A32" s="225">
        <v>18</v>
      </c>
      <c r="B32" s="242" t="s">
        <v>534</v>
      </c>
      <c r="C32" s="239" t="s">
        <v>159</v>
      </c>
      <c r="D32" s="228" t="s">
        <v>489</v>
      </c>
      <c r="E32" s="229" t="s">
        <v>497</v>
      </c>
      <c r="F32" s="230"/>
      <c r="G32" s="231">
        <v>200000</v>
      </c>
      <c r="H32" s="231">
        <v>240000</v>
      </c>
      <c r="I32" s="262"/>
      <c r="J32" s="196"/>
      <c r="K32" s="241" t="s">
        <v>535</v>
      </c>
      <c r="L32" s="241" t="s">
        <v>156</v>
      </c>
    </row>
    <row r="33" spans="1:15" ht="26.1" customHeight="1">
      <c r="A33" s="225">
        <v>19</v>
      </c>
      <c r="B33" s="238" t="s">
        <v>536</v>
      </c>
      <c r="C33" s="239" t="s">
        <v>537</v>
      </c>
      <c r="D33" s="228" t="s">
        <v>489</v>
      </c>
      <c r="E33" s="229" t="s">
        <v>538</v>
      </c>
      <c r="F33" s="230">
        <v>24</v>
      </c>
      <c r="G33" s="231">
        <v>3000</v>
      </c>
      <c r="H33" s="231">
        <f>F33*G33</f>
        <v>72000</v>
      </c>
      <c r="I33" s="262" t="s">
        <v>539</v>
      </c>
      <c r="J33" s="196"/>
      <c r="K33" s="241" t="s">
        <v>540</v>
      </c>
      <c r="L33" s="241" t="s">
        <v>159</v>
      </c>
    </row>
    <row r="34" spans="1:15" ht="26.1" customHeight="1">
      <c r="A34" s="225">
        <v>20</v>
      </c>
      <c r="B34" s="238" t="s">
        <v>166</v>
      </c>
      <c r="C34" s="239" t="s">
        <v>167</v>
      </c>
      <c r="D34" s="228" t="s">
        <v>489</v>
      </c>
      <c r="E34" s="253" t="s">
        <v>541</v>
      </c>
      <c r="F34" s="230">
        <v>12</v>
      </c>
      <c r="G34" s="231">
        <v>12000</v>
      </c>
      <c r="H34" s="231">
        <f>F34*G34</f>
        <v>144000</v>
      </c>
      <c r="I34" s="262" t="s">
        <v>539</v>
      </c>
      <c r="J34" s="196"/>
      <c r="K34" s="251" t="s">
        <v>536</v>
      </c>
      <c r="L34" s="241" t="s">
        <v>537</v>
      </c>
    </row>
    <row r="35" spans="1:15" ht="26.1" customHeight="1">
      <c r="A35" s="225">
        <v>21</v>
      </c>
      <c r="B35" s="238" t="s">
        <v>191</v>
      </c>
      <c r="C35" s="239" t="s">
        <v>192</v>
      </c>
      <c r="D35" s="228" t="s">
        <v>489</v>
      </c>
      <c r="E35" s="253" t="s">
        <v>497</v>
      </c>
      <c r="F35" s="230"/>
      <c r="G35" s="231">
        <v>200000</v>
      </c>
      <c r="H35" s="231">
        <v>240000</v>
      </c>
      <c r="I35" s="262"/>
      <c r="J35" s="196"/>
      <c r="K35" s="240" t="s">
        <v>166</v>
      </c>
      <c r="L35" s="241" t="s">
        <v>167</v>
      </c>
    </row>
    <row r="36" spans="1:15" ht="26.1" customHeight="1">
      <c r="A36" s="225">
        <v>22</v>
      </c>
      <c r="B36" s="252" t="s">
        <v>542</v>
      </c>
      <c r="C36" s="265" t="s">
        <v>543</v>
      </c>
      <c r="D36" s="246" t="s">
        <v>489</v>
      </c>
      <c r="E36" s="247" t="s">
        <v>497</v>
      </c>
      <c r="F36" s="248"/>
      <c r="G36" s="249"/>
      <c r="H36" s="249"/>
      <c r="I36" s="266" t="s">
        <v>512</v>
      </c>
      <c r="J36" s="196"/>
      <c r="K36" s="251" t="s">
        <v>191</v>
      </c>
      <c r="L36" s="241" t="s">
        <v>192</v>
      </c>
    </row>
    <row r="37" spans="1:15" ht="26.1" customHeight="1">
      <c r="A37" s="225">
        <v>23</v>
      </c>
      <c r="B37" s="267" t="s">
        <v>200</v>
      </c>
      <c r="C37" s="227" t="s">
        <v>201</v>
      </c>
      <c r="D37" s="228" t="s">
        <v>489</v>
      </c>
      <c r="E37" s="253" t="s">
        <v>544</v>
      </c>
      <c r="F37" s="230"/>
      <c r="G37" s="231">
        <v>100000</v>
      </c>
      <c r="H37" s="231">
        <v>120000</v>
      </c>
      <c r="I37" s="262"/>
      <c r="J37" s="196"/>
      <c r="K37" s="251" t="s">
        <v>542</v>
      </c>
      <c r="L37" s="241" t="s">
        <v>196</v>
      </c>
    </row>
    <row r="38" spans="1:15" ht="26.1" customHeight="1">
      <c r="A38" s="225">
        <v>24</v>
      </c>
      <c r="B38" s="268" t="s">
        <v>204</v>
      </c>
      <c r="C38" s="550" t="s">
        <v>205</v>
      </c>
      <c r="D38" s="228" t="s">
        <v>489</v>
      </c>
      <c r="E38" s="253" t="s">
        <v>545</v>
      </c>
      <c r="F38" s="230"/>
      <c r="G38" s="551">
        <v>120000</v>
      </c>
      <c r="H38" s="549">
        <v>144000</v>
      </c>
      <c r="I38" s="262" t="s">
        <v>539</v>
      </c>
      <c r="J38" s="196"/>
      <c r="K38" s="269" t="s">
        <v>200</v>
      </c>
      <c r="L38" s="234" t="s">
        <v>201</v>
      </c>
      <c r="O38" s="264" t="s">
        <v>546</v>
      </c>
    </row>
    <row r="39" spans="1:15" ht="26.1" customHeight="1">
      <c r="A39" s="225">
        <v>25</v>
      </c>
      <c r="B39" s="268" t="s">
        <v>547</v>
      </c>
      <c r="C39" s="550"/>
      <c r="D39" s="228" t="s">
        <v>489</v>
      </c>
      <c r="E39" s="253" t="s">
        <v>497</v>
      </c>
      <c r="F39" s="230"/>
      <c r="G39" s="551"/>
      <c r="H39" s="549"/>
      <c r="I39" s="262"/>
      <c r="J39" s="196"/>
      <c r="K39" s="270" t="s">
        <v>204</v>
      </c>
      <c r="L39" s="234" t="s">
        <v>205</v>
      </c>
    </row>
    <row r="40" spans="1:15" ht="26.1" customHeight="1">
      <c r="A40" s="225">
        <v>26</v>
      </c>
      <c r="B40" s="242" t="s">
        <v>548</v>
      </c>
      <c r="C40" s="239" t="s">
        <v>549</v>
      </c>
      <c r="D40" s="228" t="s">
        <v>489</v>
      </c>
      <c r="E40" s="229" t="s">
        <v>494</v>
      </c>
      <c r="F40" s="230"/>
      <c r="G40" s="231">
        <v>150000</v>
      </c>
      <c r="H40" s="231">
        <v>180000</v>
      </c>
      <c r="I40" s="262"/>
      <c r="J40" s="196"/>
      <c r="K40" s="270" t="s">
        <v>547</v>
      </c>
      <c r="L40" s="234" t="s">
        <v>205</v>
      </c>
    </row>
    <row r="41" spans="1:15" ht="26.1" customHeight="1">
      <c r="A41" s="225">
        <v>27</v>
      </c>
      <c r="B41" s="242" t="s">
        <v>550</v>
      </c>
      <c r="C41" s="239" t="s">
        <v>551</v>
      </c>
      <c r="D41" s="228" t="s">
        <v>489</v>
      </c>
      <c r="E41" s="229" t="s">
        <v>497</v>
      </c>
      <c r="F41" s="230"/>
      <c r="G41" s="231">
        <v>400000</v>
      </c>
      <c r="H41" s="231">
        <v>480000</v>
      </c>
      <c r="I41" s="262"/>
      <c r="J41" s="196"/>
      <c r="K41" s="241" t="s">
        <v>548</v>
      </c>
      <c r="L41" s="241" t="s">
        <v>549</v>
      </c>
    </row>
    <row r="42" spans="1:15" ht="26.1" customHeight="1">
      <c r="A42" s="225">
        <v>28</v>
      </c>
      <c r="B42" s="271" t="s">
        <v>552</v>
      </c>
      <c r="C42" s="227" t="s">
        <v>217</v>
      </c>
      <c r="D42" s="228" t="s">
        <v>489</v>
      </c>
      <c r="E42" s="229" t="s">
        <v>494</v>
      </c>
      <c r="F42" s="230"/>
      <c r="G42" s="231">
        <v>100000</v>
      </c>
      <c r="H42" s="231">
        <v>120000</v>
      </c>
      <c r="I42" s="262"/>
      <c r="J42" s="196"/>
      <c r="K42" s="241" t="s">
        <v>550</v>
      </c>
      <c r="L42" s="241" t="s">
        <v>551</v>
      </c>
    </row>
    <row r="43" spans="1:15" ht="26.1" customHeight="1">
      <c r="A43" s="225">
        <v>29</v>
      </c>
      <c r="B43" s="242" t="s">
        <v>229</v>
      </c>
      <c r="C43" s="239" t="s">
        <v>553</v>
      </c>
      <c r="D43" s="228" t="s">
        <v>489</v>
      </c>
      <c r="E43" s="229" t="s">
        <v>554</v>
      </c>
      <c r="F43" s="230"/>
      <c r="G43" s="231">
        <v>150000</v>
      </c>
      <c r="H43" s="231">
        <v>180000</v>
      </c>
      <c r="I43" s="262"/>
      <c r="J43" s="196"/>
      <c r="K43" s="272" t="s">
        <v>552</v>
      </c>
      <c r="L43" s="234" t="s">
        <v>217</v>
      </c>
    </row>
    <row r="44" spans="1:15" ht="26.1" customHeight="1">
      <c r="A44" s="225">
        <v>30</v>
      </c>
      <c r="B44" s="242" t="s">
        <v>234</v>
      </c>
      <c r="C44" s="239" t="s">
        <v>235</v>
      </c>
      <c r="D44" s="228" t="s">
        <v>489</v>
      </c>
      <c r="E44" s="253" t="s">
        <v>494</v>
      </c>
      <c r="F44" s="230"/>
      <c r="G44" s="231">
        <v>500000</v>
      </c>
      <c r="H44" s="231">
        <v>600000</v>
      </c>
      <c r="I44" s="262"/>
      <c r="J44" s="196"/>
      <c r="K44" s="243" t="s">
        <v>229</v>
      </c>
      <c r="L44" s="241" t="s">
        <v>230</v>
      </c>
    </row>
    <row r="45" spans="1:15" ht="26.1" customHeight="1">
      <c r="A45" s="225">
        <v>31</v>
      </c>
      <c r="B45" s="242" t="s">
        <v>237</v>
      </c>
      <c r="C45" s="239" t="s">
        <v>238</v>
      </c>
      <c r="D45" s="228" t="s">
        <v>489</v>
      </c>
      <c r="E45" s="273" t="s">
        <v>497</v>
      </c>
      <c r="F45" s="230"/>
      <c r="G45" s="231">
        <v>100000</v>
      </c>
      <c r="H45" s="231">
        <v>120000</v>
      </c>
      <c r="I45" s="262"/>
      <c r="J45" s="196"/>
      <c r="K45" s="243" t="s">
        <v>234</v>
      </c>
      <c r="L45" s="241" t="s">
        <v>235</v>
      </c>
    </row>
    <row r="46" spans="1:15" ht="26.1" customHeight="1">
      <c r="A46" s="225">
        <v>32</v>
      </c>
      <c r="B46" s="274" t="s">
        <v>555</v>
      </c>
      <c r="C46" s="275" t="s">
        <v>556</v>
      </c>
      <c r="D46" s="228" t="s">
        <v>489</v>
      </c>
      <c r="E46" s="273" t="s">
        <v>494</v>
      </c>
      <c r="F46" s="230"/>
      <c r="G46" s="231">
        <v>60000</v>
      </c>
      <c r="H46" s="231">
        <v>72000</v>
      </c>
      <c r="I46" s="262"/>
      <c r="J46" s="196"/>
      <c r="K46" s="243" t="s">
        <v>237</v>
      </c>
      <c r="L46" s="241" t="s">
        <v>238</v>
      </c>
      <c r="O46" s="264" t="s">
        <v>557</v>
      </c>
    </row>
    <row r="47" spans="1:15" ht="26.1" customHeight="1">
      <c r="A47" s="225">
        <v>33</v>
      </c>
      <c r="B47" s="242" t="s">
        <v>558</v>
      </c>
      <c r="C47" s="239" t="s">
        <v>559</v>
      </c>
      <c r="D47" s="228" t="s">
        <v>489</v>
      </c>
      <c r="E47" s="253" t="s">
        <v>494</v>
      </c>
      <c r="F47" s="230"/>
      <c r="G47" s="276">
        <v>200000</v>
      </c>
      <c r="H47" s="276">
        <v>240000</v>
      </c>
      <c r="I47" s="262"/>
      <c r="J47" s="196"/>
      <c r="K47" s="277"/>
      <c r="L47" s="278"/>
    </row>
    <row r="48" spans="1:15" ht="26.1" customHeight="1">
      <c r="A48" s="225">
        <v>34</v>
      </c>
      <c r="B48" s="242" t="s">
        <v>560</v>
      </c>
      <c r="C48" s="552" t="s">
        <v>291</v>
      </c>
      <c r="D48" s="228" t="s">
        <v>489</v>
      </c>
      <c r="E48" s="253" t="s">
        <v>545</v>
      </c>
      <c r="F48" s="279"/>
      <c r="G48" s="549">
        <v>300000</v>
      </c>
      <c r="H48" s="549">
        <v>360000</v>
      </c>
      <c r="I48" s="262"/>
      <c r="J48" s="196"/>
      <c r="O48" s="264" t="s">
        <v>561</v>
      </c>
    </row>
    <row r="49" spans="1:14" ht="26.1" customHeight="1">
      <c r="A49" s="225">
        <v>35</v>
      </c>
      <c r="B49" s="242" t="s">
        <v>562</v>
      </c>
      <c r="C49" s="552"/>
      <c r="D49" s="228" t="s">
        <v>489</v>
      </c>
      <c r="E49" s="253" t="s">
        <v>497</v>
      </c>
      <c r="F49" s="279"/>
      <c r="G49" s="549"/>
      <c r="H49" s="549"/>
      <c r="I49" s="262"/>
      <c r="J49" s="196"/>
      <c r="K49" s="241" t="s">
        <v>563</v>
      </c>
      <c r="L49" s="241" t="s">
        <v>291</v>
      </c>
    </row>
    <row r="50" spans="1:14" ht="26.1" customHeight="1">
      <c r="A50" s="225">
        <v>36</v>
      </c>
      <c r="B50" s="280" t="s">
        <v>564</v>
      </c>
      <c r="C50" s="552"/>
      <c r="D50" s="228" t="s">
        <v>489</v>
      </c>
      <c r="E50" s="253" t="s">
        <v>497</v>
      </c>
      <c r="F50" s="279"/>
      <c r="G50" s="549"/>
      <c r="H50" s="549"/>
      <c r="I50" s="262"/>
      <c r="J50" s="196"/>
      <c r="K50" s="241" t="s">
        <v>565</v>
      </c>
      <c r="L50" s="241" t="s">
        <v>291</v>
      </c>
    </row>
    <row r="51" spans="1:14" ht="26.1" customHeight="1">
      <c r="A51" s="225">
        <v>37</v>
      </c>
      <c r="B51" s="242" t="s">
        <v>566</v>
      </c>
      <c r="C51" s="552" t="s">
        <v>298</v>
      </c>
      <c r="D51" s="228" t="s">
        <v>489</v>
      </c>
      <c r="E51" s="253" t="s">
        <v>567</v>
      </c>
      <c r="F51" s="230"/>
      <c r="G51" s="549">
        <v>50000</v>
      </c>
      <c r="H51" s="549">
        <v>60000</v>
      </c>
      <c r="I51" s="262"/>
      <c r="J51" s="196"/>
      <c r="M51" s="198">
        <v>60000</v>
      </c>
      <c r="N51" s="236" t="s">
        <v>568</v>
      </c>
    </row>
    <row r="52" spans="1:14" ht="26.1" customHeight="1">
      <c r="A52" s="225">
        <v>38</v>
      </c>
      <c r="B52" s="242" t="s">
        <v>569</v>
      </c>
      <c r="C52" s="552"/>
      <c r="D52" s="228" t="s">
        <v>489</v>
      </c>
      <c r="E52" s="253" t="s">
        <v>504</v>
      </c>
      <c r="F52" s="230"/>
      <c r="G52" s="549"/>
      <c r="H52" s="549"/>
      <c r="I52" s="262"/>
      <c r="J52" s="196"/>
      <c r="K52" s="241" t="s">
        <v>569</v>
      </c>
      <c r="L52" s="241" t="s">
        <v>298</v>
      </c>
    </row>
    <row r="53" spans="1:14" ht="26.1" customHeight="1">
      <c r="A53" s="225">
        <v>39</v>
      </c>
      <c r="B53" s="238" t="s">
        <v>307</v>
      </c>
      <c r="C53" s="239" t="s">
        <v>570</v>
      </c>
      <c r="D53" s="228" t="s">
        <v>489</v>
      </c>
      <c r="E53" s="253" t="s">
        <v>497</v>
      </c>
      <c r="F53" s="230"/>
      <c r="G53" s="276">
        <v>500000</v>
      </c>
      <c r="H53" s="276">
        <v>600000</v>
      </c>
      <c r="I53" s="262"/>
      <c r="J53" s="196"/>
      <c r="K53" s="251" t="s">
        <v>571</v>
      </c>
      <c r="L53" s="241" t="s">
        <v>572</v>
      </c>
    </row>
    <row r="54" spans="1:14" ht="26.1" customHeight="1">
      <c r="A54" s="225">
        <v>40</v>
      </c>
      <c r="B54" s="281" t="s">
        <v>573</v>
      </c>
      <c r="C54" s="275" t="s">
        <v>574</v>
      </c>
      <c r="D54" s="228" t="s">
        <v>489</v>
      </c>
      <c r="E54" s="257" t="s">
        <v>528</v>
      </c>
      <c r="F54" s="258"/>
      <c r="G54" s="259">
        <v>30000</v>
      </c>
      <c r="H54" s="259">
        <v>36000</v>
      </c>
      <c r="I54" s="260"/>
      <c r="J54" s="196"/>
      <c r="K54" s="251" t="s">
        <v>307</v>
      </c>
      <c r="L54" s="241" t="s">
        <v>570</v>
      </c>
    </row>
    <row r="55" spans="1:14" ht="26.1" customHeight="1">
      <c r="A55" s="225">
        <v>41</v>
      </c>
      <c r="B55" s="238" t="s">
        <v>313</v>
      </c>
      <c r="C55" s="552" t="s">
        <v>314</v>
      </c>
      <c r="D55" s="228" t="s">
        <v>489</v>
      </c>
      <c r="E55" s="253" t="s">
        <v>490</v>
      </c>
      <c r="F55" s="230"/>
      <c r="G55" s="549">
        <v>100000</v>
      </c>
      <c r="H55" s="549">
        <v>120000</v>
      </c>
      <c r="I55" s="262"/>
      <c r="J55" s="196"/>
      <c r="M55" s="198">
        <v>30000</v>
      </c>
    </row>
    <row r="56" spans="1:14" ht="26.1" customHeight="1">
      <c r="A56" s="225">
        <v>42</v>
      </c>
      <c r="B56" s="238" t="s">
        <v>575</v>
      </c>
      <c r="C56" s="552"/>
      <c r="D56" s="228" t="s">
        <v>489</v>
      </c>
      <c r="E56" s="253" t="s">
        <v>554</v>
      </c>
      <c r="F56" s="230"/>
      <c r="G56" s="549"/>
      <c r="H56" s="549"/>
      <c r="I56" s="262"/>
      <c r="J56" s="196"/>
      <c r="K56" s="251" t="s">
        <v>313</v>
      </c>
      <c r="L56" s="241" t="s">
        <v>314</v>
      </c>
    </row>
    <row r="57" spans="1:14" ht="26.1" customHeight="1">
      <c r="A57" s="225">
        <v>43</v>
      </c>
      <c r="B57" s="235" t="s">
        <v>320</v>
      </c>
      <c r="C57" s="550" t="s">
        <v>321</v>
      </c>
      <c r="D57" s="228" t="s">
        <v>489</v>
      </c>
      <c r="E57" s="253" t="s">
        <v>545</v>
      </c>
      <c r="F57" s="230"/>
      <c r="G57" s="549">
        <v>200000</v>
      </c>
      <c r="H57" s="549">
        <v>240000</v>
      </c>
      <c r="I57" s="262"/>
      <c r="J57" s="196"/>
      <c r="K57" s="251" t="s">
        <v>575</v>
      </c>
      <c r="L57" s="241" t="s">
        <v>314</v>
      </c>
    </row>
    <row r="58" spans="1:14" ht="26.1" customHeight="1">
      <c r="A58" s="225">
        <v>44</v>
      </c>
      <c r="B58" s="235" t="s">
        <v>576</v>
      </c>
      <c r="C58" s="550"/>
      <c r="D58" s="228" t="s">
        <v>489</v>
      </c>
      <c r="E58" s="229" t="s">
        <v>497</v>
      </c>
      <c r="F58" s="230"/>
      <c r="G58" s="549"/>
      <c r="H58" s="549"/>
      <c r="I58" s="262"/>
      <c r="J58" s="196"/>
      <c r="K58" s="234" t="s">
        <v>320</v>
      </c>
      <c r="L58" s="234" t="s">
        <v>321</v>
      </c>
    </row>
    <row r="59" spans="1:14" ht="26.1" customHeight="1">
      <c r="A59" s="225">
        <v>45</v>
      </c>
      <c r="B59" s="235" t="s">
        <v>577</v>
      </c>
      <c r="C59" s="550"/>
      <c r="D59" s="228" t="s">
        <v>489</v>
      </c>
      <c r="E59" s="229" t="s">
        <v>504</v>
      </c>
      <c r="F59" s="230"/>
      <c r="G59" s="549"/>
      <c r="H59" s="549"/>
      <c r="I59" s="262"/>
      <c r="J59" s="196"/>
      <c r="K59" s="234" t="s">
        <v>578</v>
      </c>
      <c r="L59" s="234" t="s">
        <v>321</v>
      </c>
    </row>
    <row r="60" spans="1:14" ht="26.1" customHeight="1">
      <c r="A60" s="225">
        <v>46</v>
      </c>
      <c r="B60" s="235" t="s">
        <v>329</v>
      </c>
      <c r="C60" s="227" t="s">
        <v>330</v>
      </c>
      <c r="D60" s="228" t="s">
        <v>489</v>
      </c>
      <c r="E60" s="282" t="s">
        <v>497</v>
      </c>
      <c r="F60" s="279"/>
      <c r="G60" s="231">
        <v>300000</v>
      </c>
      <c r="H60" s="231">
        <v>360000</v>
      </c>
      <c r="I60" s="262"/>
      <c r="J60" s="196"/>
      <c r="K60" s="283" t="s">
        <v>577</v>
      </c>
      <c r="L60" s="284" t="s">
        <v>579</v>
      </c>
    </row>
    <row r="61" spans="1:14" ht="26.1" customHeight="1">
      <c r="A61" s="225">
        <v>47</v>
      </c>
      <c r="B61" s="238" t="s">
        <v>334</v>
      </c>
      <c r="C61" s="552" t="s">
        <v>335</v>
      </c>
      <c r="D61" s="228" t="s">
        <v>489</v>
      </c>
      <c r="E61" s="229" t="s">
        <v>494</v>
      </c>
      <c r="F61" s="230"/>
      <c r="G61" s="549">
        <v>300000</v>
      </c>
      <c r="H61" s="549">
        <v>360000</v>
      </c>
      <c r="I61" s="262"/>
      <c r="J61" s="285"/>
      <c r="K61" s="234" t="s">
        <v>329</v>
      </c>
      <c r="L61" s="234" t="s">
        <v>330</v>
      </c>
    </row>
    <row r="62" spans="1:14" ht="26.1" customHeight="1">
      <c r="A62" s="225">
        <v>48</v>
      </c>
      <c r="B62" s="238" t="s">
        <v>580</v>
      </c>
      <c r="C62" s="552"/>
      <c r="D62" s="228" t="s">
        <v>489</v>
      </c>
      <c r="E62" s="253" t="s">
        <v>545</v>
      </c>
      <c r="F62" s="230"/>
      <c r="G62" s="549"/>
      <c r="H62" s="549"/>
      <c r="I62" s="262"/>
      <c r="J62" s="196"/>
      <c r="K62" s="251" t="s">
        <v>334</v>
      </c>
      <c r="L62" s="241" t="s">
        <v>335</v>
      </c>
    </row>
    <row r="63" spans="1:14" ht="26.1" customHeight="1">
      <c r="A63" s="225">
        <v>49</v>
      </c>
      <c r="B63" s="238" t="s">
        <v>581</v>
      </c>
      <c r="C63" s="552"/>
      <c r="D63" s="228" t="s">
        <v>489</v>
      </c>
      <c r="E63" s="253" t="s">
        <v>545</v>
      </c>
      <c r="F63" s="230"/>
      <c r="G63" s="549"/>
      <c r="H63" s="549"/>
      <c r="I63" s="262"/>
      <c r="J63" s="196"/>
      <c r="K63" s="251" t="s">
        <v>580</v>
      </c>
      <c r="L63" s="241" t="s">
        <v>335</v>
      </c>
    </row>
    <row r="64" spans="1:14" ht="26.1" customHeight="1">
      <c r="A64" s="225">
        <v>50</v>
      </c>
      <c r="B64" s="238" t="s">
        <v>582</v>
      </c>
      <c r="C64" s="552"/>
      <c r="D64" s="228" t="s">
        <v>489</v>
      </c>
      <c r="E64" s="273" t="s">
        <v>583</v>
      </c>
      <c r="F64" s="230"/>
      <c r="G64" s="549"/>
      <c r="H64" s="549"/>
      <c r="I64" s="262"/>
      <c r="J64" s="196"/>
      <c r="K64" s="251" t="s">
        <v>581</v>
      </c>
      <c r="L64" s="241" t="s">
        <v>335</v>
      </c>
    </row>
    <row r="65" spans="1:15" ht="26.1" customHeight="1">
      <c r="A65" s="225">
        <v>51</v>
      </c>
      <c r="B65" s="286" t="s">
        <v>584</v>
      </c>
      <c r="C65" s="555" t="s">
        <v>585</v>
      </c>
      <c r="D65" s="228" t="s">
        <v>489</v>
      </c>
      <c r="E65" s="253" t="s">
        <v>545</v>
      </c>
      <c r="F65" s="230"/>
      <c r="G65" s="556">
        <v>300000</v>
      </c>
      <c r="H65" s="556">
        <v>360000</v>
      </c>
      <c r="I65" s="262"/>
      <c r="J65" s="196"/>
      <c r="K65" s="251" t="s">
        <v>582</v>
      </c>
      <c r="L65" s="241" t="s">
        <v>335</v>
      </c>
    </row>
    <row r="66" spans="1:15" ht="26.1" customHeight="1">
      <c r="A66" s="225">
        <v>52</v>
      </c>
      <c r="B66" s="286" t="s">
        <v>586</v>
      </c>
      <c r="C66" s="555"/>
      <c r="D66" s="228" t="s">
        <v>489</v>
      </c>
      <c r="E66" s="253" t="s">
        <v>545</v>
      </c>
      <c r="F66" s="230"/>
      <c r="G66" s="556"/>
      <c r="H66" s="556"/>
      <c r="I66" s="262"/>
      <c r="J66" s="196"/>
      <c r="K66" s="284" t="s">
        <v>584</v>
      </c>
      <c r="L66" s="284" t="s">
        <v>587</v>
      </c>
    </row>
    <row r="67" spans="1:15" ht="26.1" customHeight="1">
      <c r="A67" s="225">
        <v>53</v>
      </c>
      <c r="B67" s="242" t="s">
        <v>588</v>
      </c>
      <c r="C67" s="239" t="s">
        <v>589</v>
      </c>
      <c r="D67" s="228" t="s">
        <v>489</v>
      </c>
      <c r="E67" s="253" t="s">
        <v>497</v>
      </c>
      <c r="F67" s="230"/>
      <c r="G67" s="231">
        <v>500000</v>
      </c>
      <c r="H67" s="231">
        <v>600000</v>
      </c>
      <c r="I67" s="287"/>
      <c r="J67" s="196"/>
      <c r="K67" s="284" t="s">
        <v>586</v>
      </c>
      <c r="L67" s="284" t="s">
        <v>587</v>
      </c>
    </row>
    <row r="68" spans="1:15" ht="26.1" customHeight="1">
      <c r="A68" s="225">
        <v>54</v>
      </c>
      <c r="B68" s="288" t="s">
        <v>361</v>
      </c>
      <c r="C68" s="227" t="s">
        <v>362</v>
      </c>
      <c r="D68" s="228" t="s">
        <v>489</v>
      </c>
      <c r="E68" s="253" t="s">
        <v>497</v>
      </c>
      <c r="F68" s="230"/>
      <c r="G68" s="231">
        <v>100000</v>
      </c>
      <c r="H68" s="231">
        <v>120000</v>
      </c>
      <c r="I68" s="262"/>
      <c r="J68" s="196"/>
      <c r="K68" s="241" t="s">
        <v>588</v>
      </c>
      <c r="L68" s="241" t="s">
        <v>589</v>
      </c>
    </row>
    <row r="69" spans="1:15" ht="26.1" customHeight="1">
      <c r="A69" s="225">
        <v>55</v>
      </c>
      <c r="B69" s="281" t="s">
        <v>590</v>
      </c>
      <c r="C69" s="275" t="s">
        <v>591</v>
      </c>
      <c r="D69" s="228" t="s">
        <v>489</v>
      </c>
      <c r="E69" s="257" t="s">
        <v>528</v>
      </c>
      <c r="F69" s="258"/>
      <c r="G69" s="259">
        <v>80000</v>
      </c>
      <c r="H69" s="259">
        <v>96000</v>
      </c>
      <c r="I69" s="260"/>
      <c r="J69" s="196"/>
      <c r="K69" s="289" t="s">
        <v>361</v>
      </c>
      <c r="L69" s="234" t="s">
        <v>362</v>
      </c>
      <c r="O69" s="264" t="s">
        <v>592</v>
      </c>
    </row>
    <row r="70" spans="1:15" ht="26.1" customHeight="1">
      <c r="A70" s="225">
        <v>56</v>
      </c>
      <c r="B70" s="238" t="s">
        <v>593</v>
      </c>
      <c r="C70" s="239" t="s">
        <v>383</v>
      </c>
      <c r="D70" s="228" t="s">
        <v>489</v>
      </c>
      <c r="E70" s="229" t="s">
        <v>494</v>
      </c>
      <c r="F70" s="230"/>
      <c r="G70" s="231">
        <v>300000</v>
      </c>
      <c r="H70" s="231">
        <v>360000</v>
      </c>
      <c r="I70" s="262"/>
      <c r="J70" s="196"/>
      <c r="M70" s="198">
        <v>80000</v>
      </c>
      <c r="N70" s="236" t="s">
        <v>594</v>
      </c>
    </row>
    <row r="71" spans="1:15" ht="26.1" customHeight="1">
      <c r="A71" s="225">
        <v>57</v>
      </c>
      <c r="B71" s="238" t="s">
        <v>595</v>
      </c>
      <c r="C71" s="239" t="s">
        <v>596</v>
      </c>
      <c r="D71" s="228" t="s">
        <v>489</v>
      </c>
      <c r="E71" s="253" t="s">
        <v>497</v>
      </c>
      <c r="F71" s="230"/>
      <c r="G71" s="231">
        <v>100000</v>
      </c>
      <c r="H71" s="231">
        <v>120000</v>
      </c>
      <c r="I71" s="262"/>
      <c r="J71" s="196"/>
      <c r="K71" s="251" t="s">
        <v>593</v>
      </c>
      <c r="L71" s="241" t="s">
        <v>383</v>
      </c>
    </row>
    <row r="72" spans="1:15" ht="26.1" customHeight="1">
      <c r="A72" s="225">
        <v>58</v>
      </c>
      <c r="B72" s="238" t="s">
        <v>597</v>
      </c>
      <c r="C72" s="239" t="s">
        <v>598</v>
      </c>
      <c r="D72" s="228" t="s">
        <v>489</v>
      </c>
      <c r="E72" s="253" t="s">
        <v>497</v>
      </c>
      <c r="F72" s="230"/>
      <c r="G72" s="231">
        <v>200000</v>
      </c>
      <c r="H72" s="231">
        <v>240000</v>
      </c>
      <c r="I72" s="262"/>
      <c r="J72" s="196"/>
      <c r="K72" s="251" t="s">
        <v>595</v>
      </c>
      <c r="L72" s="241" t="s">
        <v>596</v>
      </c>
    </row>
    <row r="73" spans="1:15" ht="26.1" customHeight="1">
      <c r="A73" s="225">
        <v>59</v>
      </c>
      <c r="B73" s="235" t="s">
        <v>599</v>
      </c>
      <c r="C73" s="227" t="s">
        <v>398</v>
      </c>
      <c r="D73" s="228" t="s">
        <v>489</v>
      </c>
      <c r="E73" s="253" t="s">
        <v>541</v>
      </c>
      <c r="F73" s="230">
        <v>12</v>
      </c>
      <c r="G73" s="231">
        <v>3500</v>
      </c>
      <c r="H73" s="231">
        <f>F73*G73</f>
        <v>42000</v>
      </c>
      <c r="I73" s="262" t="s">
        <v>539</v>
      </c>
      <c r="J73" s="196"/>
      <c r="K73" s="251" t="s">
        <v>600</v>
      </c>
      <c r="L73" s="241" t="s">
        <v>598</v>
      </c>
    </row>
    <row r="74" spans="1:15" ht="26.1" customHeight="1">
      <c r="A74" s="225">
        <v>60</v>
      </c>
      <c r="B74" s="290" t="s">
        <v>400</v>
      </c>
      <c r="C74" s="291" t="s">
        <v>401</v>
      </c>
      <c r="D74" s="228" t="s">
        <v>489</v>
      </c>
      <c r="E74" s="253" t="s">
        <v>541</v>
      </c>
      <c r="F74" s="230">
        <v>12</v>
      </c>
      <c r="G74" s="231">
        <v>20000</v>
      </c>
      <c r="H74" s="231">
        <f t="shared" ref="H74:H88" si="0">F74*G74</f>
        <v>240000</v>
      </c>
      <c r="I74" s="262" t="s">
        <v>539</v>
      </c>
      <c r="J74" s="196"/>
      <c r="K74" s="234" t="s">
        <v>601</v>
      </c>
      <c r="L74" s="234" t="s">
        <v>398</v>
      </c>
      <c r="M74" s="198">
        <v>3500</v>
      </c>
    </row>
    <row r="75" spans="1:15" ht="26.1" customHeight="1">
      <c r="A75" s="225">
        <v>61</v>
      </c>
      <c r="B75" s="292" t="s">
        <v>406</v>
      </c>
      <c r="C75" s="293" t="s">
        <v>407</v>
      </c>
      <c r="D75" s="228" t="s">
        <v>489</v>
      </c>
      <c r="E75" s="253" t="s">
        <v>541</v>
      </c>
      <c r="F75" s="230">
        <v>12</v>
      </c>
      <c r="G75" s="231">
        <v>6500</v>
      </c>
      <c r="H75" s="231">
        <f t="shared" si="0"/>
        <v>78000</v>
      </c>
      <c r="I75" s="262" t="s">
        <v>539</v>
      </c>
      <c r="J75" s="196"/>
      <c r="K75" s="294" t="s">
        <v>400</v>
      </c>
      <c r="L75" s="294" t="s">
        <v>401</v>
      </c>
      <c r="M75" s="198">
        <v>20000</v>
      </c>
    </row>
    <row r="76" spans="1:15" ht="26.1" customHeight="1">
      <c r="A76" s="225">
        <v>62</v>
      </c>
      <c r="B76" s="292" t="s">
        <v>409</v>
      </c>
      <c r="C76" s="293" t="s">
        <v>410</v>
      </c>
      <c r="D76" s="228" t="s">
        <v>489</v>
      </c>
      <c r="E76" s="253" t="s">
        <v>541</v>
      </c>
      <c r="F76" s="230">
        <v>12</v>
      </c>
      <c r="G76" s="231">
        <v>3500</v>
      </c>
      <c r="H76" s="231">
        <f t="shared" si="0"/>
        <v>42000</v>
      </c>
      <c r="I76" s="262" t="s">
        <v>539</v>
      </c>
      <c r="J76" s="196"/>
      <c r="K76" s="295" t="s">
        <v>406</v>
      </c>
      <c r="L76" s="295" t="s">
        <v>407</v>
      </c>
      <c r="M76" s="198">
        <v>6500</v>
      </c>
    </row>
    <row r="77" spans="1:15" ht="26.1" customHeight="1">
      <c r="A77" s="225">
        <v>63</v>
      </c>
      <c r="B77" s="292" t="s">
        <v>412</v>
      </c>
      <c r="C77" s="293" t="s">
        <v>413</v>
      </c>
      <c r="D77" s="228" t="s">
        <v>489</v>
      </c>
      <c r="E77" s="253" t="s">
        <v>602</v>
      </c>
      <c r="F77" s="230">
        <v>50</v>
      </c>
      <c r="G77" s="231">
        <v>4000</v>
      </c>
      <c r="H77" s="231">
        <f t="shared" si="0"/>
        <v>200000</v>
      </c>
      <c r="I77" s="262" t="s">
        <v>539</v>
      </c>
      <c r="J77" s="196"/>
      <c r="K77" s="295" t="s">
        <v>409</v>
      </c>
      <c r="L77" s="295" t="s">
        <v>410</v>
      </c>
      <c r="M77" s="198">
        <v>3500</v>
      </c>
    </row>
    <row r="78" spans="1:15" ht="26.1" customHeight="1">
      <c r="A78" s="225">
        <v>64</v>
      </c>
      <c r="B78" s="292" t="s">
        <v>416</v>
      </c>
      <c r="C78" s="293" t="s">
        <v>417</v>
      </c>
      <c r="D78" s="228" t="s">
        <v>489</v>
      </c>
      <c r="E78" s="253" t="s">
        <v>602</v>
      </c>
      <c r="F78" s="230">
        <v>50</v>
      </c>
      <c r="G78" s="231">
        <v>4000</v>
      </c>
      <c r="H78" s="231">
        <f t="shared" si="0"/>
        <v>200000</v>
      </c>
      <c r="I78" s="262" t="s">
        <v>539</v>
      </c>
      <c r="J78" s="196"/>
      <c r="K78" s="295" t="s">
        <v>412</v>
      </c>
      <c r="L78" s="295" t="s">
        <v>413</v>
      </c>
      <c r="M78" s="198">
        <v>4000</v>
      </c>
    </row>
    <row r="79" spans="1:15" ht="26.1" customHeight="1">
      <c r="A79" s="225">
        <v>65</v>
      </c>
      <c r="B79" s="292" t="s">
        <v>419</v>
      </c>
      <c r="C79" s="293" t="s">
        <v>420</v>
      </c>
      <c r="D79" s="228" t="s">
        <v>489</v>
      </c>
      <c r="E79" s="253" t="s">
        <v>602</v>
      </c>
      <c r="F79" s="230">
        <v>50</v>
      </c>
      <c r="G79" s="231">
        <v>4000</v>
      </c>
      <c r="H79" s="231">
        <f t="shared" si="0"/>
        <v>200000</v>
      </c>
      <c r="I79" s="262" t="s">
        <v>539</v>
      </c>
      <c r="J79" s="196"/>
      <c r="K79" s="295" t="s">
        <v>416</v>
      </c>
      <c r="L79" s="295" t="s">
        <v>417</v>
      </c>
      <c r="M79" s="198">
        <v>4000</v>
      </c>
    </row>
    <row r="80" spans="1:15" ht="26.1" customHeight="1">
      <c r="A80" s="225">
        <v>66</v>
      </c>
      <c r="B80" s="235" t="s">
        <v>422</v>
      </c>
      <c r="C80" s="227" t="s">
        <v>423</v>
      </c>
      <c r="D80" s="228" t="s">
        <v>489</v>
      </c>
      <c r="E80" s="253" t="s">
        <v>541</v>
      </c>
      <c r="F80" s="230">
        <v>12</v>
      </c>
      <c r="G80" s="231">
        <v>9000</v>
      </c>
      <c r="H80" s="231">
        <f t="shared" si="0"/>
        <v>108000</v>
      </c>
      <c r="I80" s="262" t="s">
        <v>539</v>
      </c>
      <c r="J80" s="196"/>
      <c r="K80" s="295" t="s">
        <v>419</v>
      </c>
      <c r="L80" s="295" t="s">
        <v>420</v>
      </c>
      <c r="M80" s="198">
        <v>4000</v>
      </c>
    </row>
    <row r="81" spans="1:15" ht="26.1" customHeight="1">
      <c r="A81" s="225">
        <v>67</v>
      </c>
      <c r="B81" s="296" t="s">
        <v>425</v>
      </c>
      <c r="C81" s="227" t="s">
        <v>426</v>
      </c>
      <c r="D81" s="228" t="s">
        <v>489</v>
      </c>
      <c r="E81" s="253" t="s">
        <v>541</v>
      </c>
      <c r="F81" s="230">
        <v>12</v>
      </c>
      <c r="G81" s="231">
        <v>2500</v>
      </c>
      <c r="H81" s="231">
        <f t="shared" si="0"/>
        <v>30000</v>
      </c>
      <c r="I81" s="262" t="s">
        <v>539</v>
      </c>
      <c r="J81" s="196"/>
      <c r="K81" s="234" t="s">
        <v>422</v>
      </c>
      <c r="L81" s="234" t="s">
        <v>423</v>
      </c>
      <c r="M81" s="198">
        <v>9000</v>
      </c>
    </row>
    <row r="82" spans="1:15" ht="26.1" customHeight="1">
      <c r="A82" s="225">
        <v>68</v>
      </c>
      <c r="B82" s="238" t="s">
        <v>603</v>
      </c>
      <c r="C82" s="239" t="s">
        <v>429</v>
      </c>
      <c r="D82" s="228" t="s">
        <v>489</v>
      </c>
      <c r="E82" s="253" t="s">
        <v>541</v>
      </c>
      <c r="F82" s="230">
        <v>12</v>
      </c>
      <c r="G82" s="231">
        <v>7500</v>
      </c>
      <c r="H82" s="231">
        <f t="shared" si="0"/>
        <v>90000</v>
      </c>
      <c r="I82" s="262" t="s">
        <v>539</v>
      </c>
      <c r="J82" s="196"/>
      <c r="K82" s="297" t="s">
        <v>425</v>
      </c>
      <c r="L82" s="234" t="s">
        <v>426</v>
      </c>
      <c r="M82" s="198">
        <v>2500</v>
      </c>
    </row>
    <row r="83" spans="1:15" ht="26.1" customHeight="1">
      <c r="A83" s="225">
        <v>69</v>
      </c>
      <c r="B83" s="238" t="s">
        <v>431</v>
      </c>
      <c r="C83" s="239" t="s">
        <v>432</v>
      </c>
      <c r="D83" s="228" t="s">
        <v>489</v>
      </c>
      <c r="E83" s="253" t="s">
        <v>541</v>
      </c>
      <c r="F83" s="230">
        <v>12</v>
      </c>
      <c r="G83" s="231">
        <v>9000</v>
      </c>
      <c r="H83" s="231">
        <f t="shared" si="0"/>
        <v>108000</v>
      </c>
      <c r="I83" s="262" t="s">
        <v>539</v>
      </c>
      <c r="J83" s="196"/>
      <c r="K83" s="251" t="s">
        <v>604</v>
      </c>
      <c r="L83" s="241" t="s">
        <v>429</v>
      </c>
      <c r="M83" s="198">
        <v>7500</v>
      </c>
    </row>
    <row r="84" spans="1:15" ht="26.1" customHeight="1">
      <c r="A84" s="225">
        <v>70</v>
      </c>
      <c r="B84" s="286" t="s">
        <v>434</v>
      </c>
      <c r="C84" s="298" t="s">
        <v>435</v>
      </c>
      <c r="D84" s="228" t="s">
        <v>489</v>
      </c>
      <c r="E84" s="273" t="s">
        <v>605</v>
      </c>
      <c r="F84" s="230">
        <v>6</v>
      </c>
      <c r="G84" s="231">
        <v>25000</v>
      </c>
      <c r="H84" s="231">
        <f t="shared" si="0"/>
        <v>150000</v>
      </c>
      <c r="I84" s="262" t="s">
        <v>539</v>
      </c>
      <c r="K84" s="251" t="s">
        <v>431</v>
      </c>
      <c r="L84" s="241" t="s">
        <v>432</v>
      </c>
      <c r="M84" s="198">
        <v>9000</v>
      </c>
    </row>
    <row r="85" spans="1:15" ht="26.1" customHeight="1">
      <c r="A85" s="225">
        <v>71</v>
      </c>
      <c r="B85" s="286" t="s">
        <v>606</v>
      </c>
      <c r="C85" s="298" t="s">
        <v>607</v>
      </c>
      <c r="D85" s="228" t="s">
        <v>489</v>
      </c>
      <c r="E85" s="273" t="s">
        <v>608</v>
      </c>
      <c r="F85" s="230">
        <v>6</v>
      </c>
      <c r="G85" s="231">
        <v>16000</v>
      </c>
      <c r="H85" s="231">
        <f t="shared" si="0"/>
        <v>96000</v>
      </c>
      <c r="I85" s="262" t="s">
        <v>539</v>
      </c>
      <c r="K85" s="284" t="s">
        <v>434</v>
      </c>
      <c r="L85" s="284" t="s">
        <v>435</v>
      </c>
      <c r="M85" s="198">
        <v>25000</v>
      </c>
      <c r="O85" s="264" t="s">
        <v>609</v>
      </c>
    </row>
    <row r="86" spans="1:15" ht="26.1" customHeight="1">
      <c r="A86" s="225">
        <v>72</v>
      </c>
      <c r="B86" s="286" t="s">
        <v>610</v>
      </c>
      <c r="C86" s="298" t="s">
        <v>611</v>
      </c>
      <c r="D86" s="228" t="s">
        <v>489</v>
      </c>
      <c r="E86" s="273" t="s">
        <v>519</v>
      </c>
      <c r="F86" s="230">
        <v>12</v>
      </c>
      <c r="G86" s="231">
        <v>3000</v>
      </c>
      <c r="H86" s="231">
        <f t="shared" si="0"/>
        <v>36000</v>
      </c>
      <c r="I86" s="262" t="s">
        <v>539</v>
      </c>
      <c r="K86" s="284"/>
      <c r="L86" s="284"/>
      <c r="O86" s="264" t="s">
        <v>609</v>
      </c>
    </row>
    <row r="87" spans="1:15" ht="26.1" customHeight="1">
      <c r="A87" s="225">
        <v>73</v>
      </c>
      <c r="B87" s="286" t="s">
        <v>612</v>
      </c>
      <c r="C87" s="298" t="s">
        <v>612</v>
      </c>
      <c r="D87" s="228" t="s">
        <v>489</v>
      </c>
      <c r="E87" s="273" t="s">
        <v>519</v>
      </c>
      <c r="F87" s="230">
        <v>12</v>
      </c>
      <c r="G87" s="231">
        <v>2500</v>
      </c>
      <c r="H87" s="231">
        <f t="shared" si="0"/>
        <v>30000</v>
      </c>
      <c r="I87" s="262" t="s">
        <v>539</v>
      </c>
      <c r="K87" s="284"/>
      <c r="L87" s="284"/>
      <c r="O87" s="264" t="s">
        <v>609</v>
      </c>
    </row>
    <row r="88" spans="1:15" ht="26.1" customHeight="1">
      <c r="A88" s="225">
        <v>74</v>
      </c>
      <c r="B88" s="286" t="s">
        <v>613</v>
      </c>
      <c r="C88" s="298" t="s">
        <v>614</v>
      </c>
      <c r="D88" s="228" t="s">
        <v>489</v>
      </c>
      <c r="E88" s="273" t="s">
        <v>519</v>
      </c>
      <c r="F88" s="230">
        <v>12</v>
      </c>
      <c r="G88" s="231">
        <v>18500</v>
      </c>
      <c r="H88" s="231">
        <f t="shared" si="0"/>
        <v>222000</v>
      </c>
      <c r="I88" s="262" t="s">
        <v>539</v>
      </c>
      <c r="K88" s="284"/>
      <c r="L88" s="284"/>
      <c r="O88" s="264" t="s">
        <v>609</v>
      </c>
    </row>
    <row r="89" spans="1:15" ht="26.1" customHeight="1">
      <c r="A89" s="299"/>
      <c r="B89" s="557" t="s">
        <v>615</v>
      </c>
      <c r="C89" s="558"/>
      <c r="D89" s="557"/>
      <c r="E89" s="559"/>
      <c r="F89" s="558"/>
      <c r="G89" s="560">
        <f>SUM(H15:H88)</f>
        <v>10106400</v>
      </c>
      <c r="H89" s="560"/>
      <c r="I89" s="300"/>
      <c r="K89" s="301" t="s">
        <v>606</v>
      </c>
      <c r="L89" s="301"/>
      <c r="M89" s="198">
        <v>16000</v>
      </c>
    </row>
    <row r="90" spans="1:15" ht="26.1" customHeight="1">
      <c r="C90" s="553" t="s">
        <v>616</v>
      </c>
      <c r="D90" s="553"/>
      <c r="E90" s="553"/>
      <c r="F90" s="553"/>
      <c r="G90" s="553"/>
      <c r="H90" s="553"/>
      <c r="I90" s="553"/>
      <c r="J90" s="554"/>
      <c r="K90" s="554"/>
      <c r="L90" s="301"/>
    </row>
    <row r="92" spans="1:15" ht="26.1" customHeight="1">
      <c r="A92" s="302"/>
      <c r="B92" s="303" t="s">
        <v>571</v>
      </c>
      <c r="C92" s="304" t="s">
        <v>572</v>
      </c>
      <c r="D92" s="305" t="s">
        <v>489</v>
      </c>
      <c r="E92" s="306" t="s">
        <v>497</v>
      </c>
      <c r="F92" s="307"/>
      <c r="G92" s="308"/>
      <c r="H92" s="308"/>
      <c r="I92" s="309" t="s">
        <v>617</v>
      </c>
      <c r="J92" s="196"/>
      <c r="K92" s="241" t="s">
        <v>618</v>
      </c>
      <c r="L92" s="241" t="s">
        <v>619</v>
      </c>
    </row>
  </sheetData>
  <mergeCells count="31">
    <mergeCell ref="C90:K90"/>
    <mergeCell ref="C65:C66"/>
    <mergeCell ref="G65:G66"/>
    <mergeCell ref="H65:H66"/>
    <mergeCell ref="B89:C89"/>
    <mergeCell ref="D89:F89"/>
    <mergeCell ref="G89:H89"/>
    <mergeCell ref="C57:C59"/>
    <mergeCell ref="G57:G59"/>
    <mergeCell ref="H57:H59"/>
    <mergeCell ref="C61:C64"/>
    <mergeCell ref="G61:G64"/>
    <mergeCell ref="H61:H64"/>
    <mergeCell ref="C51:C52"/>
    <mergeCell ref="G51:G52"/>
    <mergeCell ref="H51:H52"/>
    <mergeCell ref="C55:C56"/>
    <mergeCell ref="G55:G56"/>
    <mergeCell ref="H55:H56"/>
    <mergeCell ref="C38:C39"/>
    <mergeCell ref="G38:G39"/>
    <mergeCell ref="H38:H39"/>
    <mergeCell ref="C48:C50"/>
    <mergeCell ref="G48:G50"/>
    <mergeCell ref="H48:H50"/>
    <mergeCell ref="A1:I4"/>
    <mergeCell ref="A12:E12"/>
    <mergeCell ref="F12:I12"/>
    <mergeCell ref="C24:C25"/>
    <mergeCell ref="G24:G25"/>
    <mergeCell ref="H24:H25"/>
  </mergeCells>
  <phoneticPr fontId="4" type="noConversion"/>
  <pageMargins left="0.11811023622047245" right="0.11811023622047245" top="0.8" bottom="0.63" header="0.13" footer="0.11811023622047245"/>
  <pageSetup paperSize="9" scale="94" orientation="portrait" horizontalDpi="4294967293" verticalDpi="4294967293" r:id="rId1"/>
  <headerFooter>
    <oddFooter>&amp;C&amp;P/&amp;N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P94"/>
  <sheetViews>
    <sheetView view="pageBreakPreview" topLeftCell="A7" zoomScaleNormal="100" zoomScaleSheetLayoutView="100" workbookViewId="0">
      <selection activeCell="D29" sqref="D29"/>
    </sheetView>
  </sheetViews>
  <sheetFormatPr defaultRowHeight="24" customHeight="1"/>
  <cols>
    <col min="1" max="1" width="5.375" style="410" customWidth="1"/>
    <col min="2" max="2" width="25.625" style="410" customWidth="1"/>
    <col min="3" max="3" width="18.875" style="410" customWidth="1"/>
    <col min="4" max="4" width="14.375" style="410" customWidth="1"/>
    <col min="5" max="5" width="6.5" style="410" customWidth="1"/>
    <col min="6" max="6" width="5.375" style="410" customWidth="1"/>
    <col min="7" max="9" width="9.875" style="410" customWidth="1"/>
    <col min="10" max="10" width="0" style="410" hidden="1" customWidth="1"/>
    <col min="11" max="12" width="30.25" style="410" hidden="1" customWidth="1"/>
    <col min="13" max="13" width="10" style="409" hidden="1" customWidth="1"/>
    <col min="14" max="14" width="10" style="410" hidden="1" customWidth="1"/>
    <col min="15" max="15" width="9" style="415"/>
    <col min="16" max="16" width="20.75" style="423" customWidth="1"/>
    <col min="17" max="256" width="9" style="410"/>
    <col min="257" max="257" width="5.375" style="410" customWidth="1"/>
    <col min="258" max="258" width="25.625" style="410" customWidth="1"/>
    <col min="259" max="259" width="18.875" style="410" customWidth="1"/>
    <col min="260" max="260" width="14.375" style="410" customWidth="1"/>
    <col min="261" max="261" width="6.5" style="410" customWidth="1"/>
    <col min="262" max="262" width="5.375" style="410" customWidth="1"/>
    <col min="263" max="265" width="9.875" style="410" customWidth="1"/>
    <col min="266" max="270" width="0" style="410" hidden="1" customWidth="1"/>
    <col min="271" max="271" width="9" style="410"/>
    <col min="272" max="272" width="11.625" style="410" bestFit="1" customWidth="1"/>
    <col min="273" max="512" width="9" style="410"/>
    <col min="513" max="513" width="5.375" style="410" customWidth="1"/>
    <col min="514" max="514" width="25.625" style="410" customWidth="1"/>
    <col min="515" max="515" width="18.875" style="410" customWidth="1"/>
    <col min="516" max="516" width="14.375" style="410" customWidth="1"/>
    <col min="517" max="517" width="6.5" style="410" customWidth="1"/>
    <col min="518" max="518" width="5.375" style="410" customWidth="1"/>
    <col min="519" max="521" width="9.875" style="410" customWidth="1"/>
    <col min="522" max="526" width="0" style="410" hidden="1" customWidth="1"/>
    <col min="527" max="527" width="9" style="410"/>
    <col min="528" max="528" width="11.625" style="410" bestFit="1" customWidth="1"/>
    <col min="529" max="768" width="9" style="410"/>
    <col min="769" max="769" width="5.375" style="410" customWidth="1"/>
    <col min="770" max="770" width="25.625" style="410" customWidth="1"/>
    <col min="771" max="771" width="18.875" style="410" customWidth="1"/>
    <col min="772" max="772" width="14.375" style="410" customWidth="1"/>
    <col min="773" max="773" width="6.5" style="410" customWidth="1"/>
    <col min="774" max="774" width="5.375" style="410" customWidth="1"/>
    <col min="775" max="777" width="9.875" style="410" customWidth="1"/>
    <col min="778" max="782" width="0" style="410" hidden="1" customWidth="1"/>
    <col min="783" max="783" width="9" style="410"/>
    <col min="784" max="784" width="11.625" style="410" bestFit="1" customWidth="1"/>
    <col min="785" max="1024" width="9" style="410"/>
    <col min="1025" max="1025" width="5.375" style="410" customWidth="1"/>
    <col min="1026" max="1026" width="25.625" style="410" customWidth="1"/>
    <col min="1027" max="1027" width="18.875" style="410" customWidth="1"/>
    <col min="1028" max="1028" width="14.375" style="410" customWidth="1"/>
    <col min="1029" max="1029" width="6.5" style="410" customWidth="1"/>
    <col min="1030" max="1030" width="5.375" style="410" customWidth="1"/>
    <col min="1031" max="1033" width="9.875" style="410" customWidth="1"/>
    <col min="1034" max="1038" width="0" style="410" hidden="1" customWidth="1"/>
    <col min="1039" max="1039" width="9" style="410"/>
    <col min="1040" max="1040" width="11.625" style="410" bestFit="1" customWidth="1"/>
    <col min="1041" max="1280" width="9" style="410"/>
    <col min="1281" max="1281" width="5.375" style="410" customWidth="1"/>
    <col min="1282" max="1282" width="25.625" style="410" customWidth="1"/>
    <col min="1283" max="1283" width="18.875" style="410" customWidth="1"/>
    <col min="1284" max="1284" width="14.375" style="410" customWidth="1"/>
    <col min="1285" max="1285" width="6.5" style="410" customWidth="1"/>
    <col min="1286" max="1286" width="5.375" style="410" customWidth="1"/>
    <col min="1287" max="1289" width="9.875" style="410" customWidth="1"/>
    <col min="1290" max="1294" width="0" style="410" hidden="1" customWidth="1"/>
    <col min="1295" max="1295" width="9" style="410"/>
    <col min="1296" max="1296" width="11.625" style="410" bestFit="1" customWidth="1"/>
    <col min="1297" max="1536" width="9" style="410"/>
    <col min="1537" max="1537" width="5.375" style="410" customWidth="1"/>
    <col min="1538" max="1538" width="25.625" style="410" customWidth="1"/>
    <col min="1539" max="1539" width="18.875" style="410" customWidth="1"/>
    <col min="1540" max="1540" width="14.375" style="410" customWidth="1"/>
    <col min="1541" max="1541" width="6.5" style="410" customWidth="1"/>
    <col min="1542" max="1542" width="5.375" style="410" customWidth="1"/>
    <col min="1543" max="1545" width="9.875" style="410" customWidth="1"/>
    <col min="1546" max="1550" width="0" style="410" hidden="1" customWidth="1"/>
    <col min="1551" max="1551" width="9" style="410"/>
    <col min="1552" max="1552" width="11.625" style="410" bestFit="1" customWidth="1"/>
    <col min="1553" max="1792" width="9" style="410"/>
    <col min="1793" max="1793" width="5.375" style="410" customWidth="1"/>
    <col min="1794" max="1794" width="25.625" style="410" customWidth="1"/>
    <col min="1795" max="1795" width="18.875" style="410" customWidth="1"/>
    <col min="1796" max="1796" width="14.375" style="410" customWidth="1"/>
    <col min="1797" max="1797" width="6.5" style="410" customWidth="1"/>
    <col min="1798" max="1798" width="5.375" style="410" customWidth="1"/>
    <col min="1799" max="1801" width="9.875" style="410" customWidth="1"/>
    <col min="1802" max="1806" width="0" style="410" hidden="1" customWidth="1"/>
    <col min="1807" max="1807" width="9" style="410"/>
    <col min="1808" max="1808" width="11.625" style="410" bestFit="1" customWidth="1"/>
    <col min="1809" max="2048" width="9" style="410"/>
    <col min="2049" max="2049" width="5.375" style="410" customWidth="1"/>
    <col min="2050" max="2050" width="25.625" style="410" customWidth="1"/>
    <col min="2051" max="2051" width="18.875" style="410" customWidth="1"/>
    <col min="2052" max="2052" width="14.375" style="410" customWidth="1"/>
    <col min="2053" max="2053" width="6.5" style="410" customWidth="1"/>
    <col min="2054" max="2054" width="5.375" style="410" customWidth="1"/>
    <col min="2055" max="2057" width="9.875" style="410" customWidth="1"/>
    <col min="2058" max="2062" width="0" style="410" hidden="1" customWidth="1"/>
    <col min="2063" max="2063" width="9" style="410"/>
    <col min="2064" max="2064" width="11.625" style="410" bestFit="1" customWidth="1"/>
    <col min="2065" max="2304" width="9" style="410"/>
    <col min="2305" max="2305" width="5.375" style="410" customWidth="1"/>
    <col min="2306" max="2306" width="25.625" style="410" customWidth="1"/>
    <col min="2307" max="2307" width="18.875" style="410" customWidth="1"/>
    <col min="2308" max="2308" width="14.375" style="410" customWidth="1"/>
    <col min="2309" max="2309" width="6.5" style="410" customWidth="1"/>
    <col min="2310" max="2310" width="5.375" style="410" customWidth="1"/>
    <col min="2311" max="2313" width="9.875" style="410" customWidth="1"/>
    <col min="2314" max="2318" width="0" style="410" hidden="1" customWidth="1"/>
    <col min="2319" max="2319" width="9" style="410"/>
    <col min="2320" max="2320" width="11.625" style="410" bestFit="1" customWidth="1"/>
    <col min="2321" max="2560" width="9" style="410"/>
    <col min="2561" max="2561" width="5.375" style="410" customWidth="1"/>
    <col min="2562" max="2562" width="25.625" style="410" customWidth="1"/>
    <col min="2563" max="2563" width="18.875" style="410" customWidth="1"/>
    <col min="2564" max="2564" width="14.375" style="410" customWidth="1"/>
    <col min="2565" max="2565" width="6.5" style="410" customWidth="1"/>
    <col min="2566" max="2566" width="5.375" style="410" customWidth="1"/>
    <col min="2567" max="2569" width="9.875" style="410" customWidth="1"/>
    <col min="2570" max="2574" width="0" style="410" hidden="1" customWidth="1"/>
    <col min="2575" max="2575" width="9" style="410"/>
    <col min="2576" max="2576" width="11.625" style="410" bestFit="1" customWidth="1"/>
    <col min="2577" max="2816" width="9" style="410"/>
    <col min="2817" max="2817" width="5.375" style="410" customWidth="1"/>
    <col min="2818" max="2818" width="25.625" style="410" customWidth="1"/>
    <col min="2819" max="2819" width="18.875" style="410" customWidth="1"/>
    <col min="2820" max="2820" width="14.375" style="410" customWidth="1"/>
    <col min="2821" max="2821" width="6.5" style="410" customWidth="1"/>
    <col min="2822" max="2822" width="5.375" style="410" customWidth="1"/>
    <col min="2823" max="2825" width="9.875" style="410" customWidth="1"/>
    <col min="2826" max="2830" width="0" style="410" hidden="1" customWidth="1"/>
    <col min="2831" max="2831" width="9" style="410"/>
    <col min="2832" max="2832" width="11.625" style="410" bestFit="1" customWidth="1"/>
    <col min="2833" max="3072" width="9" style="410"/>
    <col min="3073" max="3073" width="5.375" style="410" customWidth="1"/>
    <col min="3074" max="3074" width="25.625" style="410" customWidth="1"/>
    <col min="3075" max="3075" width="18.875" style="410" customWidth="1"/>
    <col min="3076" max="3076" width="14.375" style="410" customWidth="1"/>
    <col min="3077" max="3077" width="6.5" style="410" customWidth="1"/>
    <col min="3078" max="3078" width="5.375" style="410" customWidth="1"/>
    <col min="3079" max="3081" width="9.875" style="410" customWidth="1"/>
    <col min="3082" max="3086" width="0" style="410" hidden="1" customWidth="1"/>
    <col min="3087" max="3087" width="9" style="410"/>
    <col min="3088" max="3088" width="11.625" style="410" bestFit="1" customWidth="1"/>
    <col min="3089" max="3328" width="9" style="410"/>
    <col min="3329" max="3329" width="5.375" style="410" customWidth="1"/>
    <col min="3330" max="3330" width="25.625" style="410" customWidth="1"/>
    <col min="3331" max="3331" width="18.875" style="410" customWidth="1"/>
    <col min="3332" max="3332" width="14.375" style="410" customWidth="1"/>
    <col min="3333" max="3333" width="6.5" style="410" customWidth="1"/>
    <col min="3334" max="3334" width="5.375" style="410" customWidth="1"/>
    <col min="3335" max="3337" width="9.875" style="410" customWidth="1"/>
    <col min="3338" max="3342" width="0" style="410" hidden="1" customWidth="1"/>
    <col min="3343" max="3343" width="9" style="410"/>
    <col min="3344" max="3344" width="11.625" style="410" bestFit="1" customWidth="1"/>
    <col min="3345" max="3584" width="9" style="410"/>
    <col min="3585" max="3585" width="5.375" style="410" customWidth="1"/>
    <col min="3586" max="3586" width="25.625" style="410" customWidth="1"/>
    <col min="3587" max="3587" width="18.875" style="410" customWidth="1"/>
    <col min="3588" max="3588" width="14.375" style="410" customWidth="1"/>
    <col min="3589" max="3589" width="6.5" style="410" customWidth="1"/>
    <col min="3590" max="3590" width="5.375" style="410" customWidth="1"/>
    <col min="3591" max="3593" width="9.875" style="410" customWidth="1"/>
    <col min="3594" max="3598" width="0" style="410" hidden="1" customWidth="1"/>
    <col min="3599" max="3599" width="9" style="410"/>
    <col min="3600" max="3600" width="11.625" style="410" bestFit="1" customWidth="1"/>
    <col min="3601" max="3840" width="9" style="410"/>
    <col min="3841" max="3841" width="5.375" style="410" customWidth="1"/>
    <col min="3842" max="3842" width="25.625" style="410" customWidth="1"/>
    <col min="3843" max="3843" width="18.875" style="410" customWidth="1"/>
    <col min="3844" max="3844" width="14.375" style="410" customWidth="1"/>
    <col min="3845" max="3845" width="6.5" style="410" customWidth="1"/>
    <col min="3846" max="3846" width="5.375" style="410" customWidth="1"/>
    <col min="3847" max="3849" width="9.875" style="410" customWidth="1"/>
    <col min="3850" max="3854" width="0" style="410" hidden="1" customWidth="1"/>
    <col min="3855" max="3855" width="9" style="410"/>
    <col min="3856" max="3856" width="11.625" style="410" bestFit="1" customWidth="1"/>
    <col min="3857" max="4096" width="9" style="410"/>
    <col min="4097" max="4097" width="5.375" style="410" customWidth="1"/>
    <col min="4098" max="4098" width="25.625" style="410" customWidth="1"/>
    <col min="4099" max="4099" width="18.875" style="410" customWidth="1"/>
    <col min="4100" max="4100" width="14.375" style="410" customWidth="1"/>
    <col min="4101" max="4101" width="6.5" style="410" customWidth="1"/>
    <col min="4102" max="4102" width="5.375" style="410" customWidth="1"/>
    <col min="4103" max="4105" width="9.875" style="410" customWidth="1"/>
    <col min="4106" max="4110" width="0" style="410" hidden="1" customWidth="1"/>
    <col min="4111" max="4111" width="9" style="410"/>
    <col min="4112" max="4112" width="11.625" style="410" bestFit="1" customWidth="1"/>
    <col min="4113" max="4352" width="9" style="410"/>
    <col min="4353" max="4353" width="5.375" style="410" customWidth="1"/>
    <col min="4354" max="4354" width="25.625" style="410" customWidth="1"/>
    <col min="4355" max="4355" width="18.875" style="410" customWidth="1"/>
    <col min="4356" max="4356" width="14.375" style="410" customWidth="1"/>
    <col min="4357" max="4357" width="6.5" style="410" customWidth="1"/>
    <col min="4358" max="4358" width="5.375" style="410" customWidth="1"/>
    <col min="4359" max="4361" width="9.875" style="410" customWidth="1"/>
    <col min="4362" max="4366" width="0" style="410" hidden="1" customWidth="1"/>
    <col min="4367" max="4367" width="9" style="410"/>
    <col min="4368" max="4368" width="11.625" style="410" bestFit="1" customWidth="1"/>
    <col min="4369" max="4608" width="9" style="410"/>
    <col min="4609" max="4609" width="5.375" style="410" customWidth="1"/>
    <col min="4610" max="4610" width="25.625" style="410" customWidth="1"/>
    <col min="4611" max="4611" width="18.875" style="410" customWidth="1"/>
    <col min="4612" max="4612" width="14.375" style="410" customWidth="1"/>
    <col min="4613" max="4613" width="6.5" style="410" customWidth="1"/>
    <col min="4614" max="4614" width="5.375" style="410" customWidth="1"/>
    <col min="4615" max="4617" width="9.875" style="410" customWidth="1"/>
    <col min="4618" max="4622" width="0" style="410" hidden="1" customWidth="1"/>
    <col min="4623" max="4623" width="9" style="410"/>
    <col min="4624" max="4624" width="11.625" style="410" bestFit="1" customWidth="1"/>
    <col min="4625" max="4864" width="9" style="410"/>
    <col min="4865" max="4865" width="5.375" style="410" customWidth="1"/>
    <col min="4866" max="4866" width="25.625" style="410" customWidth="1"/>
    <col min="4867" max="4867" width="18.875" style="410" customWidth="1"/>
    <col min="4868" max="4868" width="14.375" style="410" customWidth="1"/>
    <col min="4869" max="4869" width="6.5" style="410" customWidth="1"/>
    <col min="4870" max="4870" width="5.375" style="410" customWidth="1"/>
    <col min="4871" max="4873" width="9.875" style="410" customWidth="1"/>
    <col min="4874" max="4878" width="0" style="410" hidden="1" customWidth="1"/>
    <col min="4879" max="4879" width="9" style="410"/>
    <col min="4880" max="4880" width="11.625" style="410" bestFit="1" customWidth="1"/>
    <col min="4881" max="5120" width="9" style="410"/>
    <col min="5121" max="5121" width="5.375" style="410" customWidth="1"/>
    <col min="5122" max="5122" width="25.625" style="410" customWidth="1"/>
    <col min="5123" max="5123" width="18.875" style="410" customWidth="1"/>
    <col min="5124" max="5124" width="14.375" style="410" customWidth="1"/>
    <col min="5125" max="5125" width="6.5" style="410" customWidth="1"/>
    <col min="5126" max="5126" width="5.375" style="410" customWidth="1"/>
    <col min="5127" max="5129" width="9.875" style="410" customWidth="1"/>
    <col min="5130" max="5134" width="0" style="410" hidden="1" customWidth="1"/>
    <col min="5135" max="5135" width="9" style="410"/>
    <col min="5136" max="5136" width="11.625" style="410" bestFit="1" customWidth="1"/>
    <col min="5137" max="5376" width="9" style="410"/>
    <col min="5377" max="5377" width="5.375" style="410" customWidth="1"/>
    <col min="5378" max="5378" width="25.625" style="410" customWidth="1"/>
    <col min="5379" max="5379" width="18.875" style="410" customWidth="1"/>
    <col min="5380" max="5380" width="14.375" style="410" customWidth="1"/>
    <col min="5381" max="5381" width="6.5" style="410" customWidth="1"/>
    <col min="5382" max="5382" width="5.375" style="410" customWidth="1"/>
    <col min="5383" max="5385" width="9.875" style="410" customWidth="1"/>
    <col min="5386" max="5390" width="0" style="410" hidden="1" customWidth="1"/>
    <col min="5391" max="5391" width="9" style="410"/>
    <col min="5392" max="5392" width="11.625" style="410" bestFit="1" customWidth="1"/>
    <col min="5393" max="5632" width="9" style="410"/>
    <col min="5633" max="5633" width="5.375" style="410" customWidth="1"/>
    <col min="5634" max="5634" width="25.625" style="410" customWidth="1"/>
    <col min="5635" max="5635" width="18.875" style="410" customWidth="1"/>
    <col min="5636" max="5636" width="14.375" style="410" customWidth="1"/>
    <col min="5637" max="5637" width="6.5" style="410" customWidth="1"/>
    <col min="5638" max="5638" width="5.375" style="410" customWidth="1"/>
    <col min="5639" max="5641" width="9.875" style="410" customWidth="1"/>
    <col min="5642" max="5646" width="0" style="410" hidden="1" customWidth="1"/>
    <col min="5647" max="5647" width="9" style="410"/>
    <col min="5648" max="5648" width="11.625" style="410" bestFit="1" customWidth="1"/>
    <col min="5649" max="5888" width="9" style="410"/>
    <col min="5889" max="5889" width="5.375" style="410" customWidth="1"/>
    <col min="5890" max="5890" width="25.625" style="410" customWidth="1"/>
    <col min="5891" max="5891" width="18.875" style="410" customWidth="1"/>
    <col min="5892" max="5892" width="14.375" style="410" customWidth="1"/>
    <col min="5893" max="5893" width="6.5" style="410" customWidth="1"/>
    <col min="5894" max="5894" width="5.375" style="410" customWidth="1"/>
    <col min="5895" max="5897" width="9.875" style="410" customWidth="1"/>
    <col min="5898" max="5902" width="0" style="410" hidden="1" customWidth="1"/>
    <col min="5903" max="5903" width="9" style="410"/>
    <col min="5904" max="5904" width="11.625" style="410" bestFit="1" customWidth="1"/>
    <col min="5905" max="6144" width="9" style="410"/>
    <col min="6145" max="6145" width="5.375" style="410" customWidth="1"/>
    <col min="6146" max="6146" width="25.625" style="410" customWidth="1"/>
    <col min="6147" max="6147" width="18.875" style="410" customWidth="1"/>
    <col min="6148" max="6148" width="14.375" style="410" customWidth="1"/>
    <col min="6149" max="6149" width="6.5" style="410" customWidth="1"/>
    <col min="6150" max="6150" width="5.375" style="410" customWidth="1"/>
    <col min="6151" max="6153" width="9.875" style="410" customWidth="1"/>
    <col min="6154" max="6158" width="0" style="410" hidden="1" customWidth="1"/>
    <col min="6159" max="6159" width="9" style="410"/>
    <col min="6160" max="6160" width="11.625" style="410" bestFit="1" customWidth="1"/>
    <col min="6161" max="6400" width="9" style="410"/>
    <col min="6401" max="6401" width="5.375" style="410" customWidth="1"/>
    <col min="6402" max="6402" width="25.625" style="410" customWidth="1"/>
    <col min="6403" max="6403" width="18.875" style="410" customWidth="1"/>
    <col min="6404" max="6404" width="14.375" style="410" customWidth="1"/>
    <col min="6405" max="6405" width="6.5" style="410" customWidth="1"/>
    <col min="6406" max="6406" width="5.375" style="410" customWidth="1"/>
    <col min="6407" max="6409" width="9.875" style="410" customWidth="1"/>
    <col min="6410" max="6414" width="0" style="410" hidden="1" customWidth="1"/>
    <col min="6415" max="6415" width="9" style="410"/>
    <col min="6416" max="6416" width="11.625" style="410" bestFit="1" customWidth="1"/>
    <col min="6417" max="6656" width="9" style="410"/>
    <col min="6657" max="6657" width="5.375" style="410" customWidth="1"/>
    <col min="6658" max="6658" width="25.625" style="410" customWidth="1"/>
    <col min="6659" max="6659" width="18.875" style="410" customWidth="1"/>
    <col min="6660" max="6660" width="14.375" style="410" customWidth="1"/>
    <col min="6661" max="6661" width="6.5" style="410" customWidth="1"/>
    <col min="6662" max="6662" width="5.375" style="410" customWidth="1"/>
    <col min="6663" max="6665" width="9.875" style="410" customWidth="1"/>
    <col min="6666" max="6670" width="0" style="410" hidden="1" customWidth="1"/>
    <col min="6671" max="6671" width="9" style="410"/>
    <col min="6672" max="6672" width="11.625" style="410" bestFit="1" customWidth="1"/>
    <col min="6673" max="6912" width="9" style="410"/>
    <col min="6913" max="6913" width="5.375" style="410" customWidth="1"/>
    <col min="6914" max="6914" width="25.625" style="410" customWidth="1"/>
    <col min="6915" max="6915" width="18.875" style="410" customWidth="1"/>
    <col min="6916" max="6916" width="14.375" style="410" customWidth="1"/>
    <col min="6917" max="6917" width="6.5" style="410" customWidth="1"/>
    <col min="6918" max="6918" width="5.375" style="410" customWidth="1"/>
    <col min="6919" max="6921" width="9.875" style="410" customWidth="1"/>
    <col min="6922" max="6926" width="0" style="410" hidden="1" customWidth="1"/>
    <col min="6927" max="6927" width="9" style="410"/>
    <col min="6928" max="6928" width="11.625" style="410" bestFit="1" customWidth="1"/>
    <col min="6929" max="7168" width="9" style="410"/>
    <col min="7169" max="7169" width="5.375" style="410" customWidth="1"/>
    <col min="7170" max="7170" width="25.625" style="410" customWidth="1"/>
    <col min="7171" max="7171" width="18.875" style="410" customWidth="1"/>
    <col min="7172" max="7172" width="14.375" style="410" customWidth="1"/>
    <col min="7173" max="7173" width="6.5" style="410" customWidth="1"/>
    <col min="7174" max="7174" width="5.375" style="410" customWidth="1"/>
    <col min="7175" max="7177" width="9.875" style="410" customWidth="1"/>
    <col min="7178" max="7182" width="0" style="410" hidden="1" customWidth="1"/>
    <col min="7183" max="7183" width="9" style="410"/>
    <col min="7184" max="7184" width="11.625" style="410" bestFit="1" customWidth="1"/>
    <col min="7185" max="7424" width="9" style="410"/>
    <col min="7425" max="7425" width="5.375" style="410" customWidth="1"/>
    <col min="7426" max="7426" width="25.625" style="410" customWidth="1"/>
    <col min="7427" max="7427" width="18.875" style="410" customWidth="1"/>
    <col min="7428" max="7428" width="14.375" style="410" customWidth="1"/>
    <col min="7429" max="7429" width="6.5" style="410" customWidth="1"/>
    <col min="7430" max="7430" width="5.375" style="410" customWidth="1"/>
    <col min="7431" max="7433" width="9.875" style="410" customWidth="1"/>
    <col min="7434" max="7438" width="0" style="410" hidden="1" customWidth="1"/>
    <col min="7439" max="7439" width="9" style="410"/>
    <col min="7440" max="7440" width="11.625" style="410" bestFit="1" customWidth="1"/>
    <col min="7441" max="7680" width="9" style="410"/>
    <col min="7681" max="7681" width="5.375" style="410" customWidth="1"/>
    <col min="7682" max="7682" width="25.625" style="410" customWidth="1"/>
    <col min="7683" max="7683" width="18.875" style="410" customWidth="1"/>
    <col min="7684" max="7684" width="14.375" style="410" customWidth="1"/>
    <col min="7685" max="7685" width="6.5" style="410" customWidth="1"/>
    <col min="7686" max="7686" width="5.375" style="410" customWidth="1"/>
    <col min="7687" max="7689" width="9.875" style="410" customWidth="1"/>
    <col min="7690" max="7694" width="0" style="410" hidden="1" customWidth="1"/>
    <col min="7695" max="7695" width="9" style="410"/>
    <col min="7696" max="7696" width="11.625" style="410" bestFit="1" customWidth="1"/>
    <col min="7697" max="7936" width="9" style="410"/>
    <col min="7937" max="7937" width="5.375" style="410" customWidth="1"/>
    <col min="7938" max="7938" width="25.625" style="410" customWidth="1"/>
    <col min="7939" max="7939" width="18.875" style="410" customWidth="1"/>
    <col min="7940" max="7940" width="14.375" style="410" customWidth="1"/>
    <col min="7941" max="7941" width="6.5" style="410" customWidth="1"/>
    <col min="7942" max="7942" width="5.375" style="410" customWidth="1"/>
    <col min="7943" max="7945" width="9.875" style="410" customWidth="1"/>
    <col min="7946" max="7950" width="0" style="410" hidden="1" customWidth="1"/>
    <col min="7951" max="7951" width="9" style="410"/>
    <col min="7952" max="7952" width="11.625" style="410" bestFit="1" customWidth="1"/>
    <col min="7953" max="8192" width="9" style="410"/>
    <col min="8193" max="8193" width="5.375" style="410" customWidth="1"/>
    <col min="8194" max="8194" width="25.625" style="410" customWidth="1"/>
    <col min="8195" max="8195" width="18.875" style="410" customWidth="1"/>
    <col min="8196" max="8196" width="14.375" style="410" customWidth="1"/>
    <col min="8197" max="8197" width="6.5" style="410" customWidth="1"/>
    <col min="8198" max="8198" width="5.375" style="410" customWidth="1"/>
    <col min="8199" max="8201" width="9.875" style="410" customWidth="1"/>
    <col min="8202" max="8206" width="0" style="410" hidden="1" customWidth="1"/>
    <col min="8207" max="8207" width="9" style="410"/>
    <col min="8208" max="8208" width="11.625" style="410" bestFit="1" customWidth="1"/>
    <col min="8209" max="8448" width="9" style="410"/>
    <col min="8449" max="8449" width="5.375" style="410" customWidth="1"/>
    <col min="8450" max="8450" width="25.625" style="410" customWidth="1"/>
    <col min="8451" max="8451" width="18.875" style="410" customWidth="1"/>
    <col min="8452" max="8452" width="14.375" style="410" customWidth="1"/>
    <col min="8453" max="8453" width="6.5" style="410" customWidth="1"/>
    <col min="8454" max="8454" width="5.375" style="410" customWidth="1"/>
    <col min="8455" max="8457" width="9.875" style="410" customWidth="1"/>
    <col min="8458" max="8462" width="0" style="410" hidden="1" customWidth="1"/>
    <col min="8463" max="8463" width="9" style="410"/>
    <col min="8464" max="8464" width="11.625" style="410" bestFit="1" customWidth="1"/>
    <col min="8465" max="8704" width="9" style="410"/>
    <col min="8705" max="8705" width="5.375" style="410" customWidth="1"/>
    <col min="8706" max="8706" width="25.625" style="410" customWidth="1"/>
    <col min="8707" max="8707" width="18.875" style="410" customWidth="1"/>
    <col min="8708" max="8708" width="14.375" style="410" customWidth="1"/>
    <col min="8709" max="8709" width="6.5" style="410" customWidth="1"/>
    <col min="8710" max="8710" width="5.375" style="410" customWidth="1"/>
    <col min="8711" max="8713" width="9.875" style="410" customWidth="1"/>
    <col min="8714" max="8718" width="0" style="410" hidden="1" customWidth="1"/>
    <col min="8719" max="8719" width="9" style="410"/>
    <col min="8720" max="8720" width="11.625" style="410" bestFit="1" customWidth="1"/>
    <col min="8721" max="8960" width="9" style="410"/>
    <col min="8961" max="8961" width="5.375" style="410" customWidth="1"/>
    <col min="8962" max="8962" width="25.625" style="410" customWidth="1"/>
    <col min="8963" max="8963" width="18.875" style="410" customWidth="1"/>
    <col min="8964" max="8964" width="14.375" style="410" customWidth="1"/>
    <col min="8965" max="8965" width="6.5" style="410" customWidth="1"/>
    <col min="8966" max="8966" width="5.375" style="410" customWidth="1"/>
    <col min="8967" max="8969" width="9.875" style="410" customWidth="1"/>
    <col min="8970" max="8974" width="0" style="410" hidden="1" customWidth="1"/>
    <col min="8975" max="8975" width="9" style="410"/>
    <col min="8976" max="8976" width="11.625" style="410" bestFit="1" customWidth="1"/>
    <col min="8977" max="9216" width="9" style="410"/>
    <col min="9217" max="9217" width="5.375" style="410" customWidth="1"/>
    <col min="9218" max="9218" width="25.625" style="410" customWidth="1"/>
    <col min="9219" max="9219" width="18.875" style="410" customWidth="1"/>
    <col min="9220" max="9220" width="14.375" style="410" customWidth="1"/>
    <col min="9221" max="9221" width="6.5" style="410" customWidth="1"/>
    <col min="9222" max="9222" width="5.375" style="410" customWidth="1"/>
    <col min="9223" max="9225" width="9.875" style="410" customWidth="1"/>
    <col min="9226" max="9230" width="0" style="410" hidden="1" customWidth="1"/>
    <col min="9231" max="9231" width="9" style="410"/>
    <col min="9232" max="9232" width="11.625" style="410" bestFit="1" customWidth="1"/>
    <col min="9233" max="9472" width="9" style="410"/>
    <col min="9473" max="9473" width="5.375" style="410" customWidth="1"/>
    <col min="9474" max="9474" width="25.625" style="410" customWidth="1"/>
    <col min="9475" max="9475" width="18.875" style="410" customWidth="1"/>
    <col min="9476" max="9476" width="14.375" style="410" customWidth="1"/>
    <col min="9477" max="9477" width="6.5" style="410" customWidth="1"/>
    <col min="9478" max="9478" width="5.375" style="410" customWidth="1"/>
    <col min="9479" max="9481" width="9.875" style="410" customWidth="1"/>
    <col min="9482" max="9486" width="0" style="410" hidden="1" customWidth="1"/>
    <col min="9487" max="9487" width="9" style="410"/>
    <col min="9488" max="9488" width="11.625" style="410" bestFit="1" customWidth="1"/>
    <col min="9489" max="9728" width="9" style="410"/>
    <col min="9729" max="9729" width="5.375" style="410" customWidth="1"/>
    <col min="9730" max="9730" width="25.625" style="410" customWidth="1"/>
    <col min="9731" max="9731" width="18.875" style="410" customWidth="1"/>
    <col min="9732" max="9732" width="14.375" style="410" customWidth="1"/>
    <col min="9733" max="9733" width="6.5" style="410" customWidth="1"/>
    <col min="9734" max="9734" width="5.375" style="410" customWidth="1"/>
    <col min="9735" max="9737" width="9.875" style="410" customWidth="1"/>
    <col min="9738" max="9742" width="0" style="410" hidden="1" customWidth="1"/>
    <col min="9743" max="9743" width="9" style="410"/>
    <col min="9744" max="9744" width="11.625" style="410" bestFit="1" customWidth="1"/>
    <col min="9745" max="9984" width="9" style="410"/>
    <col min="9985" max="9985" width="5.375" style="410" customWidth="1"/>
    <col min="9986" max="9986" width="25.625" style="410" customWidth="1"/>
    <col min="9987" max="9987" width="18.875" style="410" customWidth="1"/>
    <col min="9988" max="9988" width="14.375" style="410" customWidth="1"/>
    <col min="9989" max="9989" width="6.5" style="410" customWidth="1"/>
    <col min="9990" max="9990" width="5.375" style="410" customWidth="1"/>
    <col min="9991" max="9993" width="9.875" style="410" customWidth="1"/>
    <col min="9994" max="9998" width="0" style="410" hidden="1" customWidth="1"/>
    <col min="9999" max="9999" width="9" style="410"/>
    <col min="10000" max="10000" width="11.625" style="410" bestFit="1" customWidth="1"/>
    <col min="10001" max="10240" width="9" style="410"/>
    <col min="10241" max="10241" width="5.375" style="410" customWidth="1"/>
    <col min="10242" max="10242" width="25.625" style="410" customWidth="1"/>
    <col min="10243" max="10243" width="18.875" style="410" customWidth="1"/>
    <col min="10244" max="10244" width="14.375" style="410" customWidth="1"/>
    <col min="10245" max="10245" width="6.5" style="410" customWidth="1"/>
    <col min="10246" max="10246" width="5.375" style="410" customWidth="1"/>
    <col min="10247" max="10249" width="9.875" style="410" customWidth="1"/>
    <col min="10250" max="10254" width="0" style="410" hidden="1" customWidth="1"/>
    <col min="10255" max="10255" width="9" style="410"/>
    <col min="10256" max="10256" width="11.625" style="410" bestFit="1" customWidth="1"/>
    <col min="10257" max="10496" width="9" style="410"/>
    <col min="10497" max="10497" width="5.375" style="410" customWidth="1"/>
    <col min="10498" max="10498" width="25.625" style="410" customWidth="1"/>
    <col min="10499" max="10499" width="18.875" style="410" customWidth="1"/>
    <col min="10500" max="10500" width="14.375" style="410" customWidth="1"/>
    <col min="10501" max="10501" width="6.5" style="410" customWidth="1"/>
    <col min="10502" max="10502" width="5.375" style="410" customWidth="1"/>
    <col min="10503" max="10505" width="9.875" style="410" customWidth="1"/>
    <col min="10506" max="10510" width="0" style="410" hidden="1" customWidth="1"/>
    <col min="10511" max="10511" width="9" style="410"/>
    <col min="10512" max="10512" width="11.625" style="410" bestFit="1" customWidth="1"/>
    <col min="10513" max="10752" width="9" style="410"/>
    <col min="10753" max="10753" width="5.375" style="410" customWidth="1"/>
    <col min="10754" max="10754" width="25.625" style="410" customWidth="1"/>
    <col min="10755" max="10755" width="18.875" style="410" customWidth="1"/>
    <col min="10756" max="10756" width="14.375" style="410" customWidth="1"/>
    <col min="10757" max="10757" width="6.5" style="410" customWidth="1"/>
    <col min="10758" max="10758" width="5.375" style="410" customWidth="1"/>
    <col min="10759" max="10761" width="9.875" style="410" customWidth="1"/>
    <col min="10762" max="10766" width="0" style="410" hidden="1" customWidth="1"/>
    <col min="10767" max="10767" width="9" style="410"/>
    <col min="10768" max="10768" width="11.625" style="410" bestFit="1" customWidth="1"/>
    <col min="10769" max="11008" width="9" style="410"/>
    <col min="11009" max="11009" width="5.375" style="410" customWidth="1"/>
    <col min="11010" max="11010" width="25.625" style="410" customWidth="1"/>
    <col min="11011" max="11011" width="18.875" style="410" customWidth="1"/>
    <col min="11012" max="11012" width="14.375" style="410" customWidth="1"/>
    <col min="11013" max="11013" width="6.5" style="410" customWidth="1"/>
    <col min="11014" max="11014" width="5.375" style="410" customWidth="1"/>
    <col min="11015" max="11017" width="9.875" style="410" customWidth="1"/>
    <col min="11018" max="11022" width="0" style="410" hidden="1" customWidth="1"/>
    <col min="11023" max="11023" width="9" style="410"/>
    <col min="11024" max="11024" width="11.625" style="410" bestFit="1" customWidth="1"/>
    <col min="11025" max="11264" width="9" style="410"/>
    <col min="11265" max="11265" width="5.375" style="410" customWidth="1"/>
    <col min="11266" max="11266" width="25.625" style="410" customWidth="1"/>
    <col min="11267" max="11267" width="18.875" style="410" customWidth="1"/>
    <col min="11268" max="11268" width="14.375" style="410" customWidth="1"/>
    <col min="11269" max="11269" width="6.5" style="410" customWidth="1"/>
    <col min="11270" max="11270" width="5.375" style="410" customWidth="1"/>
    <col min="11271" max="11273" width="9.875" style="410" customWidth="1"/>
    <col min="11274" max="11278" width="0" style="410" hidden="1" customWidth="1"/>
    <col min="11279" max="11279" width="9" style="410"/>
    <col min="11280" max="11280" width="11.625" style="410" bestFit="1" customWidth="1"/>
    <col min="11281" max="11520" width="9" style="410"/>
    <col min="11521" max="11521" width="5.375" style="410" customWidth="1"/>
    <col min="11522" max="11522" width="25.625" style="410" customWidth="1"/>
    <col min="11523" max="11523" width="18.875" style="410" customWidth="1"/>
    <col min="11524" max="11524" width="14.375" style="410" customWidth="1"/>
    <col min="11525" max="11525" width="6.5" style="410" customWidth="1"/>
    <col min="11526" max="11526" width="5.375" style="410" customWidth="1"/>
    <col min="11527" max="11529" width="9.875" style="410" customWidth="1"/>
    <col min="11530" max="11534" width="0" style="410" hidden="1" customWidth="1"/>
    <col min="11535" max="11535" width="9" style="410"/>
    <col min="11536" max="11536" width="11.625" style="410" bestFit="1" customWidth="1"/>
    <col min="11537" max="11776" width="9" style="410"/>
    <col min="11777" max="11777" width="5.375" style="410" customWidth="1"/>
    <col min="11778" max="11778" width="25.625" style="410" customWidth="1"/>
    <col min="11779" max="11779" width="18.875" style="410" customWidth="1"/>
    <col min="11780" max="11780" width="14.375" style="410" customWidth="1"/>
    <col min="11781" max="11781" width="6.5" style="410" customWidth="1"/>
    <col min="11782" max="11782" width="5.375" style="410" customWidth="1"/>
    <col min="11783" max="11785" width="9.875" style="410" customWidth="1"/>
    <col min="11786" max="11790" width="0" style="410" hidden="1" customWidth="1"/>
    <col min="11791" max="11791" width="9" style="410"/>
    <col min="11792" max="11792" width="11.625" style="410" bestFit="1" customWidth="1"/>
    <col min="11793" max="12032" width="9" style="410"/>
    <col min="12033" max="12033" width="5.375" style="410" customWidth="1"/>
    <col min="12034" max="12034" width="25.625" style="410" customWidth="1"/>
    <col min="12035" max="12035" width="18.875" style="410" customWidth="1"/>
    <col min="12036" max="12036" width="14.375" style="410" customWidth="1"/>
    <col min="12037" max="12037" width="6.5" style="410" customWidth="1"/>
    <col min="12038" max="12038" width="5.375" style="410" customWidth="1"/>
    <col min="12039" max="12041" width="9.875" style="410" customWidth="1"/>
    <col min="12042" max="12046" width="0" style="410" hidden="1" customWidth="1"/>
    <col min="12047" max="12047" width="9" style="410"/>
    <col min="12048" max="12048" width="11.625" style="410" bestFit="1" customWidth="1"/>
    <col min="12049" max="12288" width="9" style="410"/>
    <col min="12289" max="12289" width="5.375" style="410" customWidth="1"/>
    <col min="12290" max="12290" width="25.625" style="410" customWidth="1"/>
    <col min="12291" max="12291" width="18.875" style="410" customWidth="1"/>
    <col min="12292" max="12292" width="14.375" style="410" customWidth="1"/>
    <col min="12293" max="12293" width="6.5" style="410" customWidth="1"/>
    <col min="12294" max="12294" width="5.375" style="410" customWidth="1"/>
    <col min="12295" max="12297" width="9.875" style="410" customWidth="1"/>
    <col min="12298" max="12302" width="0" style="410" hidden="1" customWidth="1"/>
    <col min="12303" max="12303" width="9" style="410"/>
    <col min="12304" max="12304" width="11.625" style="410" bestFit="1" customWidth="1"/>
    <col min="12305" max="12544" width="9" style="410"/>
    <col min="12545" max="12545" width="5.375" style="410" customWidth="1"/>
    <col min="12546" max="12546" width="25.625" style="410" customWidth="1"/>
    <col min="12547" max="12547" width="18.875" style="410" customWidth="1"/>
    <col min="12548" max="12548" width="14.375" style="410" customWidth="1"/>
    <col min="12549" max="12549" width="6.5" style="410" customWidth="1"/>
    <col min="12550" max="12550" width="5.375" style="410" customWidth="1"/>
    <col min="12551" max="12553" width="9.875" style="410" customWidth="1"/>
    <col min="12554" max="12558" width="0" style="410" hidden="1" customWidth="1"/>
    <col min="12559" max="12559" width="9" style="410"/>
    <col min="12560" max="12560" width="11.625" style="410" bestFit="1" customWidth="1"/>
    <col min="12561" max="12800" width="9" style="410"/>
    <col min="12801" max="12801" width="5.375" style="410" customWidth="1"/>
    <col min="12802" max="12802" width="25.625" style="410" customWidth="1"/>
    <col min="12803" max="12803" width="18.875" style="410" customWidth="1"/>
    <col min="12804" max="12804" width="14.375" style="410" customWidth="1"/>
    <col min="12805" max="12805" width="6.5" style="410" customWidth="1"/>
    <col min="12806" max="12806" width="5.375" style="410" customWidth="1"/>
    <col min="12807" max="12809" width="9.875" style="410" customWidth="1"/>
    <col min="12810" max="12814" width="0" style="410" hidden="1" customWidth="1"/>
    <col min="12815" max="12815" width="9" style="410"/>
    <col min="12816" max="12816" width="11.625" style="410" bestFit="1" customWidth="1"/>
    <col min="12817" max="13056" width="9" style="410"/>
    <col min="13057" max="13057" width="5.375" style="410" customWidth="1"/>
    <col min="13058" max="13058" width="25.625" style="410" customWidth="1"/>
    <col min="13059" max="13059" width="18.875" style="410" customWidth="1"/>
    <col min="13060" max="13060" width="14.375" style="410" customWidth="1"/>
    <col min="13061" max="13061" width="6.5" style="410" customWidth="1"/>
    <col min="13062" max="13062" width="5.375" style="410" customWidth="1"/>
    <col min="13063" max="13065" width="9.875" style="410" customWidth="1"/>
    <col min="13066" max="13070" width="0" style="410" hidden="1" customWidth="1"/>
    <col min="13071" max="13071" width="9" style="410"/>
    <col min="13072" max="13072" width="11.625" style="410" bestFit="1" customWidth="1"/>
    <col min="13073" max="13312" width="9" style="410"/>
    <col min="13313" max="13313" width="5.375" style="410" customWidth="1"/>
    <col min="13314" max="13314" width="25.625" style="410" customWidth="1"/>
    <col min="13315" max="13315" width="18.875" style="410" customWidth="1"/>
    <col min="13316" max="13316" width="14.375" style="410" customWidth="1"/>
    <col min="13317" max="13317" width="6.5" style="410" customWidth="1"/>
    <col min="13318" max="13318" width="5.375" style="410" customWidth="1"/>
    <col min="13319" max="13321" width="9.875" style="410" customWidth="1"/>
    <col min="13322" max="13326" width="0" style="410" hidden="1" customWidth="1"/>
    <col min="13327" max="13327" width="9" style="410"/>
    <col min="13328" max="13328" width="11.625" style="410" bestFit="1" customWidth="1"/>
    <col min="13329" max="13568" width="9" style="410"/>
    <col min="13569" max="13569" width="5.375" style="410" customWidth="1"/>
    <col min="13570" max="13570" width="25.625" style="410" customWidth="1"/>
    <col min="13571" max="13571" width="18.875" style="410" customWidth="1"/>
    <col min="13572" max="13572" width="14.375" style="410" customWidth="1"/>
    <col min="13573" max="13573" width="6.5" style="410" customWidth="1"/>
    <col min="13574" max="13574" width="5.375" style="410" customWidth="1"/>
    <col min="13575" max="13577" width="9.875" style="410" customWidth="1"/>
    <col min="13578" max="13582" width="0" style="410" hidden="1" customWidth="1"/>
    <col min="13583" max="13583" width="9" style="410"/>
    <col min="13584" max="13584" width="11.625" style="410" bestFit="1" customWidth="1"/>
    <col min="13585" max="13824" width="9" style="410"/>
    <col min="13825" max="13825" width="5.375" style="410" customWidth="1"/>
    <col min="13826" max="13826" width="25.625" style="410" customWidth="1"/>
    <col min="13827" max="13827" width="18.875" style="410" customWidth="1"/>
    <col min="13828" max="13828" width="14.375" style="410" customWidth="1"/>
    <col min="13829" max="13829" width="6.5" style="410" customWidth="1"/>
    <col min="13830" max="13830" width="5.375" style="410" customWidth="1"/>
    <col min="13831" max="13833" width="9.875" style="410" customWidth="1"/>
    <col min="13834" max="13838" width="0" style="410" hidden="1" customWidth="1"/>
    <col min="13839" max="13839" width="9" style="410"/>
    <col min="13840" max="13840" width="11.625" style="410" bestFit="1" customWidth="1"/>
    <col min="13841" max="14080" width="9" style="410"/>
    <col min="14081" max="14081" width="5.375" style="410" customWidth="1"/>
    <col min="14082" max="14082" width="25.625" style="410" customWidth="1"/>
    <col min="14083" max="14083" width="18.875" style="410" customWidth="1"/>
    <col min="14084" max="14084" width="14.375" style="410" customWidth="1"/>
    <col min="14085" max="14085" width="6.5" style="410" customWidth="1"/>
    <col min="14086" max="14086" width="5.375" style="410" customWidth="1"/>
    <col min="14087" max="14089" width="9.875" style="410" customWidth="1"/>
    <col min="14090" max="14094" width="0" style="410" hidden="1" customWidth="1"/>
    <col min="14095" max="14095" width="9" style="410"/>
    <col min="14096" max="14096" width="11.625" style="410" bestFit="1" customWidth="1"/>
    <col min="14097" max="14336" width="9" style="410"/>
    <col min="14337" max="14337" width="5.375" style="410" customWidth="1"/>
    <col min="14338" max="14338" width="25.625" style="410" customWidth="1"/>
    <col min="14339" max="14339" width="18.875" style="410" customWidth="1"/>
    <col min="14340" max="14340" width="14.375" style="410" customWidth="1"/>
    <col min="14341" max="14341" width="6.5" style="410" customWidth="1"/>
    <col min="14342" max="14342" width="5.375" style="410" customWidth="1"/>
    <col min="14343" max="14345" width="9.875" style="410" customWidth="1"/>
    <col min="14346" max="14350" width="0" style="410" hidden="1" customWidth="1"/>
    <col min="14351" max="14351" width="9" style="410"/>
    <col min="14352" max="14352" width="11.625" style="410" bestFit="1" customWidth="1"/>
    <col min="14353" max="14592" width="9" style="410"/>
    <col min="14593" max="14593" width="5.375" style="410" customWidth="1"/>
    <col min="14594" max="14594" width="25.625" style="410" customWidth="1"/>
    <col min="14595" max="14595" width="18.875" style="410" customWidth="1"/>
    <col min="14596" max="14596" width="14.375" style="410" customWidth="1"/>
    <col min="14597" max="14597" width="6.5" style="410" customWidth="1"/>
    <col min="14598" max="14598" width="5.375" style="410" customWidth="1"/>
    <col min="14599" max="14601" width="9.875" style="410" customWidth="1"/>
    <col min="14602" max="14606" width="0" style="410" hidden="1" customWidth="1"/>
    <col min="14607" max="14607" width="9" style="410"/>
    <col min="14608" max="14608" width="11.625" style="410" bestFit="1" customWidth="1"/>
    <col min="14609" max="14848" width="9" style="410"/>
    <col min="14849" max="14849" width="5.375" style="410" customWidth="1"/>
    <col min="14850" max="14850" width="25.625" style="410" customWidth="1"/>
    <col min="14851" max="14851" width="18.875" style="410" customWidth="1"/>
    <col min="14852" max="14852" width="14.375" style="410" customWidth="1"/>
    <col min="14853" max="14853" width="6.5" style="410" customWidth="1"/>
    <col min="14854" max="14854" width="5.375" style="410" customWidth="1"/>
    <col min="14855" max="14857" width="9.875" style="410" customWidth="1"/>
    <col min="14858" max="14862" width="0" style="410" hidden="1" customWidth="1"/>
    <col min="14863" max="14863" width="9" style="410"/>
    <col min="14864" max="14864" width="11.625" style="410" bestFit="1" customWidth="1"/>
    <col min="14865" max="15104" width="9" style="410"/>
    <col min="15105" max="15105" width="5.375" style="410" customWidth="1"/>
    <col min="15106" max="15106" width="25.625" style="410" customWidth="1"/>
    <col min="15107" max="15107" width="18.875" style="410" customWidth="1"/>
    <col min="15108" max="15108" width="14.375" style="410" customWidth="1"/>
    <col min="15109" max="15109" width="6.5" style="410" customWidth="1"/>
    <col min="15110" max="15110" width="5.375" style="410" customWidth="1"/>
    <col min="15111" max="15113" width="9.875" style="410" customWidth="1"/>
    <col min="15114" max="15118" width="0" style="410" hidden="1" customWidth="1"/>
    <col min="15119" max="15119" width="9" style="410"/>
    <col min="15120" max="15120" width="11.625" style="410" bestFit="1" customWidth="1"/>
    <col min="15121" max="15360" width="9" style="410"/>
    <col min="15361" max="15361" width="5.375" style="410" customWidth="1"/>
    <col min="15362" max="15362" width="25.625" style="410" customWidth="1"/>
    <col min="15363" max="15363" width="18.875" style="410" customWidth="1"/>
    <col min="15364" max="15364" width="14.375" style="410" customWidth="1"/>
    <col min="15365" max="15365" width="6.5" style="410" customWidth="1"/>
    <col min="15366" max="15366" width="5.375" style="410" customWidth="1"/>
    <col min="15367" max="15369" width="9.875" style="410" customWidth="1"/>
    <col min="15370" max="15374" width="0" style="410" hidden="1" customWidth="1"/>
    <col min="15375" max="15375" width="9" style="410"/>
    <col min="15376" max="15376" width="11.625" style="410" bestFit="1" customWidth="1"/>
    <col min="15377" max="15616" width="9" style="410"/>
    <col min="15617" max="15617" width="5.375" style="410" customWidth="1"/>
    <col min="15618" max="15618" width="25.625" style="410" customWidth="1"/>
    <col min="15619" max="15619" width="18.875" style="410" customWidth="1"/>
    <col min="15620" max="15620" width="14.375" style="410" customWidth="1"/>
    <col min="15621" max="15621" width="6.5" style="410" customWidth="1"/>
    <col min="15622" max="15622" width="5.375" style="410" customWidth="1"/>
    <col min="15623" max="15625" width="9.875" style="410" customWidth="1"/>
    <col min="15626" max="15630" width="0" style="410" hidden="1" customWidth="1"/>
    <col min="15631" max="15631" width="9" style="410"/>
    <col min="15632" max="15632" width="11.625" style="410" bestFit="1" customWidth="1"/>
    <col min="15633" max="15872" width="9" style="410"/>
    <col min="15873" max="15873" width="5.375" style="410" customWidth="1"/>
    <col min="15874" max="15874" width="25.625" style="410" customWidth="1"/>
    <col min="15875" max="15875" width="18.875" style="410" customWidth="1"/>
    <col min="15876" max="15876" width="14.375" style="410" customWidth="1"/>
    <col min="15877" max="15877" width="6.5" style="410" customWidth="1"/>
    <col min="15878" max="15878" width="5.375" style="410" customWidth="1"/>
    <col min="15879" max="15881" width="9.875" style="410" customWidth="1"/>
    <col min="15882" max="15886" width="0" style="410" hidden="1" customWidth="1"/>
    <col min="15887" max="15887" width="9" style="410"/>
    <col min="15888" max="15888" width="11.625" style="410" bestFit="1" customWidth="1"/>
    <col min="15889" max="16128" width="9" style="410"/>
    <col min="16129" max="16129" width="5.375" style="410" customWidth="1"/>
    <col min="16130" max="16130" width="25.625" style="410" customWidth="1"/>
    <col min="16131" max="16131" width="18.875" style="410" customWidth="1"/>
    <col min="16132" max="16132" width="14.375" style="410" customWidth="1"/>
    <col min="16133" max="16133" width="6.5" style="410" customWidth="1"/>
    <col min="16134" max="16134" width="5.375" style="410" customWidth="1"/>
    <col min="16135" max="16137" width="9.875" style="410" customWidth="1"/>
    <col min="16138" max="16142" width="0" style="410" hidden="1" customWidth="1"/>
    <col min="16143" max="16143" width="9" style="410"/>
    <col min="16144" max="16144" width="11.625" style="410" bestFit="1" customWidth="1"/>
    <col min="16145" max="16384" width="9" style="410"/>
  </cols>
  <sheetData>
    <row r="1" spans="1:12" ht="24" customHeight="1">
      <c r="A1" s="545"/>
      <c r="B1" s="545"/>
      <c r="C1" s="545"/>
      <c r="D1" s="545"/>
      <c r="E1" s="545"/>
      <c r="F1" s="545"/>
      <c r="G1" s="545"/>
      <c r="H1" s="545"/>
      <c r="I1" s="545"/>
      <c r="J1" s="196"/>
      <c r="K1" s="197"/>
      <c r="L1" s="197"/>
    </row>
    <row r="2" spans="1:12" ht="24" customHeight="1">
      <c r="A2" s="545"/>
      <c r="B2" s="545"/>
      <c r="C2" s="545"/>
      <c r="D2" s="545"/>
      <c r="E2" s="545"/>
      <c r="F2" s="545"/>
      <c r="G2" s="545"/>
      <c r="H2" s="545"/>
      <c r="I2" s="545"/>
      <c r="J2" s="196"/>
      <c r="K2" s="197"/>
      <c r="L2" s="197"/>
    </row>
    <row r="3" spans="1:12" ht="24" customHeight="1">
      <c r="A3" s="545"/>
      <c r="B3" s="545"/>
      <c r="C3" s="545"/>
      <c r="D3" s="545"/>
      <c r="E3" s="545"/>
      <c r="F3" s="545"/>
      <c r="G3" s="545"/>
      <c r="H3" s="545"/>
      <c r="I3" s="545"/>
      <c r="J3" s="196"/>
      <c r="K3" s="197"/>
      <c r="L3" s="197"/>
    </row>
    <row r="4" spans="1:12" ht="24" customHeight="1">
      <c r="A4" s="545"/>
      <c r="B4" s="545"/>
      <c r="C4" s="545"/>
      <c r="D4" s="545"/>
      <c r="E4" s="545"/>
      <c r="F4" s="545"/>
      <c r="G4" s="545"/>
      <c r="H4" s="545"/>
      <c r="I4" s="545"/>
      <c r="J4" s="196"/>
      <c r="K4" s="197"/>
      <c r="L4" s="197"/>
    </row>
    <row r="5" spans="1:12" ht="24" customHeight="1">
      <c r="A5" s="199"/>
      <c r="B5" s="200"/>
      <c r="C5" s="199"/>
      <c r="D5" s="199"/>
      <c r="E5" s="201"/>
      <c r="F5" s="202"/>
      <c r="G5" s="203"/>
      <c r="H5" s="204"/>
      <c r="I5" s="205"/>
      <c r="J5" s="196"/>
      <c r="K5" s="197"/>
      <c r="L5" s="197"/>
    </row>
    <row r="6" spans="1:12" ht="24" customHeight="1">
      <c r="A6" s="199"/>
      <c r="B6" s="200"/>
      <c r="C6" s="199"/>
      <c r="D6" s="199"/>
      <c r="E6" s="201"/>
      <c r="F6" s="202"/>
      <c r="G6" s="203"/>
      <c r="H6" s="204"/>
      <c r="I6" s="205"/>
      <c r="J6" s="196"/>
      <c r="K6" s="197"/>
      <c r="L6" s="197"/>
    </row>
    <row r="7" spans="1:12" ht="24" customHeight="1">
      <c r="A7" s="206" t="s">
        <v>718</v>
      </c>
      <c r="B7" s="207"/>
      <c r="C7" s="208"/>
      <c r="D7" s="208"/>
      <c r="E7" s="209"/>
      <c r="F7" s="202"/>
      <c r="G7" s="203"/>
      <c r="H7" s="204"/>
      <c r="I7" s="205"/>
      <c r="J7" s="196"/>
      <c r="K7" s="197"/>
      <c r="L7" s="197"/>
    </row>
    <row r="8" spans="1:12" ht="24" customHeight="1">
      <c r="A8" s="210" t="s">
        <v>476</v>
      </c>
      <c r="B8" s="211"/>
      <c r="C8" s="208"/>
      <c r="D8" s="208"/>
      <c r="E8" s="209"/>
      <c r="F8" s="202"/>
      <c r="G8" s="203"/>
      <c r="H8" s="204"/>
      <c r="I8" s="205"/>
      <c r="J8" s="196"/>
      <c r="K8" s="197"/>
      <c r="L8" s="197"/>
    </row>
    <row r="9" spans="1:12" ht="24" customHeight="1">
      <c r="A9" s="212"/>
      <c r="B9" s="200"/>
      <c r="C9" s="208"/>
      <c r="D9" s="208"/>
      <c r="E9" s="209"/>
      <c r="F9" s="202"/>
      <c r="G9" s="203"/>
      <c r="H9" s="204"/>
      <c r="I9" s="205"/>
      <c r="J9" s="196"/>
      <c r="K9" s="197"/>
      <c r="L9" s="197"/>
    </row>
    <row r="10" spans="1:12" ht="24" customHeight="1">
      <c r="A10" s="213" t="s">
        <v>477</v>
      </c>
      <c r="B10" s="214"/>
      <c r="C10" s="208"/>
      <c r="D10" s="208"/>
      <c r="E10" s="209"/>
      <c r="F10" s="202"/>
      <c r="G10" s="203"/>
      <c r="H10" s="204"/>
      <c r="I10" s="205"/>
      <c r="J10" s="196"/>
      <c r="K10" s="197"/>
      <c r="L10" s="197"/>
    </row>
    <row r="11" spans="1:12" ht="24" customHeight="1">
      <c r="A11" s="199"/>
      <c r="B11" s="200"/>
      <c r="C11" s="208"/>
      <c r="D11" s="208"/>
      <c r="E11" s="201"/>
      <c r="F11" s="202"/>
      <c r="G11" s="203"/>
      <c r="H11" s="204"/>
      <c r="I11" s="205"/>
      <c r="J11" s="196"/>
      <c r="K11" s="197"/>
      <c r="L11" s="197"/>
    </row>
    <row r="12" spans="1:12" ht="24" customHeight="1">
      <c r="A12" s="546" t="str">
        <f>"합계 :"&amp;NUMBERSTRING(G91,1)&amp;"원整"</f>
        <v>합계 :일천이십삼만이천사백원整</v>
      </c>
      <c r="B12" s="546"/>
      <c r="C12" s="546"/>
      <c r="D12" s="546"/>
      <c r="E12" s="546"/>
      <c r="F12" s="547">
        <f>G91</f>
        <v>10232400</v>
      </c>
      <c r="G12" s="547"/>
      <c r="H12" s="547"/>
      <c r="I12" s="547"/>
      <c r="J12" s="196"/>
      <c r="K12" s="197"/>
      <c r="L12" s="197"/>
    </row>
    <row r="13" spans="1:12" ht="24" customHeight="1">
      <c r="A13" s="215"/>
      <c r="B13" s="216"/>
      <c r="C13" s="215"/>
      <c r="D13" s="215"/>
      <c r="E13" s="215"/>
      <c r="F13" s="217"/>
      <c r="G13" s="218"/>
      <c r="H13" s="218"/>
      <c r="I13" s="215"/>
      <c r="J13" s="196"/>
      <c r="K13" s="197"/>
      <c r="L13" s="197"/>
    </row>
    <row r="14" spans="1:12" ht="24" customHeight="1">
      <c r="A14" s="219" t="s">
        <v>478</v>
      </c>
      <c r="B14" s="220" t="s">
        <v>479</v>
      </c>
      <c r="C14" s="220" t="s">
        <v>480</v>
      </c>
      <c r="D14" s="220" t="s">
        <v>719</v>
      </c>
      <c r="E14" s="220" t="s">
        <v>482</v>
      </c>
      <c r="F14" s="221" t="s">
        <v>483</v>
      </c>
      <c r="G14" s="222" t="s">
        <v>720</v>
      </c>
      <c r="H14" s="222" t="s">
        <v>485</v>
      </c>
      <c r="I14" s="223" t="s">
        <v>486</v>
      </c>
      <c r="J14" s="196"/>
      <c r="K14" s="224" t="s">
        <v>6</v>
      </c>
      <c r="L14" s="224" t="s">
        <v>7</v>
      </c>
    </row>
    <row r="15" spans="1:12" ht="24" customHeight="1">
      <c r="A15" s="225">
        <v>1</v>
      </c>
      <c r="B15" s="226" t="s">
        <v>721</v>
      </c>
      <c r="C15" s="383" t="s">
        <v>488</v>
      </c>
      <c r="D15" s="228" t="s">
        <v>722</v>
      </c>
      <c r="E15" s="229" t="s">
        <v>490</v>
      </c>
      <c r="F15" s="230"/>
      <c r="G15" s="384">
        <v>40000</v>
      </c>
      <c r="H15" s="384">
        <v>48000</v>
      </c>
      <c r="I15" s="232"/>
      <c r="J15" s="196"/>
      <c r="K15" s="233" t="s">
        <v>721</v>
      </c>
      <c r="L15" s="234" t="s">
        <v>491</v>
      </c>
    </row>
    <row r="16" spans="1:12" ht="24" customHeight="1">
      <c r="A16" s="225">
        <v>2</v>
      </c>
      <c r="B16" s="235" t="s">
        <v>492</v>
      </c>
      <c r="C16" s="383" t="s">
        <v>493</v>
      </c>
      <c r="D16" s="228" t="s">
        <v>722</v>
      </c>
      <c r="E16" s="229" t="s">
        <v>494</v>
      </c>
      <c r="F16" s="230"/>
      <c r="G16" s="384">
        <v>100000</v>
      </c>
      <c r="H16" s="384">
        <v>120000</v>
      </c>
      <c r="I16" s="232"/>
      <c r="J16" s="196"/>
      <c r="K16" s="234" t="s">
        <v>492</v>
      </c>
      <c r="L16" s="234" t="s">
        <v>493</v>
      </c>
    </row>
    <row r="17" spans="1:13" ht="24" customHeight="1">
      <c r="A17" s="225">
        <v>3</v>
      </c>
      <c r="B17" s="235" t="s">
        <v>495</v>
      </c>
      <c r="C17" s="383" t="s">
        <v>496</v>
      </c>
      <c r="D17" s="228" t="s">
        <v>722</v>
      </c>
      <c r="E17" s="229" t="s">
        <v>497</v>
      </c>
      <c r="F17" s="230"/>
      <c r="G17" s="384">
        <v>30000</v>
      </c>
      <c r="H17" s="384">
        <v>36000</v>
      </c>
      <c r="I17" s="232"/>
      <c r="J17" s="196"/>
      <c r="K17" s="234" t="s">
        <v>495</v>
      </c>
      <c r="L17" s="234" t="s">
        <v>496</v>
      </c>
    </row>
    <row r="18" spans="1:13" ht="24" customHeight="1">
      <c r="A18" s="225">
        <v>4</v>
      </c>
      <c r="B18" s="235" t="s">
        <v>498</v>
      </c>
      <c r="C18" s="383" t="s">
        <v>499</v>
      </c>
      <c r="D18" s="228" t="s">
        <v>722</v>
      </c>
      <c r="E18" s="229" t="s">
        <v>494</v>
      </c>
      <c r="F18" s="230"/>
      <c r="G18" s="384">
        <v>80000</v>
      </c>
      <c r="H18" s="384">
        <v>96000</v>
      </c>
      <c r="I18" s="232"/>
      <c r="J18" s="196"/>
      <c r="K18" s="237" t="s">
        <v>498</v>
      </c>
      <c r="L18" s="234" t="s">
        <v>499</v>
      </c>
    </row>
    <row r="19" spans="1:13" ht="24" customHeight="1">
      <c r="A19" s="225">
        <v>5</v>
      </c>
      <c r="B19" s="238" t="s">
        <v>723</v>
      </c>
      <c r="C19" s="385" t="s">
        <v>501</v>
      </c>
      <c r="D19" s="228" t="s">
        <v>722</v>
      </c>
      <c r="E19" s="229" t="s">
        <v>497</v>
      </c>
      <c r="F19" s="230"/>
      <c r="G19" s="384">
        <v>20000</v>
      </c>
      <c r="H19" s="384">
        <v>24000</v>
      </c>
      <c r="I19" s="232"/>
      <c r="J19" s="196"/>
      <c r="K19" s="240" t="s">
        <v>723</v>
      </c>
      <c r="L19" s="241" t="s">
        <v>501</v>
      </c>
    </row>
    <row r="20" spans="1:13" ht="24" customHeight="1">
      <c r="A20" s="225">
        <v>6</v>
      </c>
      <c r="B20" s="242" t="s">
        <v>502</v>
      </c>
      <c r="C20" s="385" t="s">
        <v>724</v>
      </c>
      <c r="D20" s="228" t="s">
        <v>722</v>
      </c>
      <c r="E20" s="229" t="s">
        <v>725</v>
      </c>
      <c r="F20" s="230"/>
      <c r="G20" s="384">
        <v>20000</v>
      </c>
      <c r="H20" s="384">
        <v>24000</v>
      </c>
      <c r="I20" s="232"/>
      <c r="J20" s="196"/>
      <c r="K20" s="243" t="s">
        <v>505</v>
      </c>
      <c r="L20" s="241" t="s">
        <v>726</v>
      </c>
    </row>
    <row r="21" spans="1:13" ht="24" customHeight="1">
      <c r="A21" s="225">
        <v>7</v>
      </c>
      <c r="B21" s="244" t="s">
        <v>507</v>
      </c>
      <c r="C21" s="245" t="s">
        <v>508</v>
      </c>
      <c r="D21" s="246" t="s">
        <v>722</v>
      </c>
      <c r="E21" s="247" t="s">
        <v>497</v>
      </c>
      <c r="F21" s="248"/>
      <c r="G21" s="249"/>
      <c r="H21" s="249"/>
      <c r="I21" s="250" t="s">
        <v>509</v>
      </c>
      <c r="J21" s="196"/>
      <c r="K21" s="240" t="s">
        <v>507</v>
      </c>
      <c r="L21" s="251" t="s">
        <v>508</v>
      </c>
    </row>
    <row r="22" spans="1:13" ht="24" customHeight="1">
      <c r="A22" s="225">
        <v>8</v>
      </c>
      <c r="B22" s="252" t="s">
        <v>727</v>
      </c>
      <c r="C22" s="245" t="s">
        <v>511</v>
      </c>
      <c r="D22" s="246" t="s">
        <v>722</v>
      </c>
      <c r="E22" s="247" t="s">
        <v>497</v>
      </c>
      <c r="F22" s="248"/>
      <c r="G22" s="249"/>
      <c r="H22" s="249"/>
      <c r="I22" s="250" t="s">
        <v>728</v>
      </c>
      <c r="J22" s="196"/>
      <c r="K22" s="240" t="s">
        <v>727</v>
      </c>
      <c r="L22" s="251" t="s">
        <v>513</v>
      </c>
    </row>
    <row r="23" spans="1:13" ht="24" customHeight="1">
      <c r="A23" s="225">
        <v>9</v>
      </c>
      <c r="B23" s="235" t="s">
        <v>514</v>
      </c>
      <c r="C23" s="383" t="s">
        <v>729</v>
      </c>
      <c r="D23" s="228" t="s">
        <v>722</v>
      </c>
      <c r="E23" s="253" t="s">
        <v>497</v>
      </c>
      <c r="F23" s="230"/>
      <c r="G23" s="384">
        <v>100000</v>
      </c>
      <c r="H23" s="384">
        <v>120000</v>
      </c>
      <c r="I23" s="232"/>
      <c r="J23" s="196"/>
      <c r="K23" s="234" t="s">
        <v>516</v>
      </c>
      <c r="L23" s="234" t="s">
        <v>729</v>
      </c>
    </row>
    <row r="24" spans="1:13" ht="24" customHeight="1">
      <c r="A24" s="225">
        <v>10</v>
      </c>
      <c r="B24" s="386" t="s">
        <v>730</v>
      </c>
      <c r="C24" s="548" t="s">
        <v>518</v>
      </c>
      <c r="D24" s="228" t="s">
        <v>722</v>
      </c>
      <c r="E24" s="253" t="s">
        <v>519</v>
      </c>
      <c r="F24" s="230"/>
      <c r="G24" s="549">
        <v>200000</v>
      </c>
      <c r="H24" s="549">
        <v>240000</v>
      </c>
      <c r="I24" s="232"/>
      <c r="J24" s="196"/>
      <c r="M24" s="409">
        <v>200000</v>
      </c>
    </row>
    <row r="25" spans="1:13" ht="24" customHeight="1">
      <c r="A25" s="225">
        <v>11</v>
      </c>
      <c r="B25" s="386" t="s">
        <v>808</v>
      </c>
      <c r="C25" s="548"/>
      <c r="D25" s="228" t="s">
        <v>521</v>
      </c>
      <c r="E25" s="253" t="s">
        <v>731</v>
      </c>
      <c r="F25" s="230"/>
      <c r="G25" s="549"/>
      <c r="H25" s="549"/>
      <c r="I25" s="232"/>
      <c r="J25" s="196"/>
    </row>
    <row r="26" spans="1:13" ht="24" customHeight="1">
      <c r="A26" s="225">
        <v>12</v>
      </c>
      <c r="B26" s="238" t="s">
        <v>523</v>
      </c>
      <c r="C26" s="385" t="s">
        <v>732</v>
      </c>
      <c r="D26" s="228" t="s">
        <v>722</v>
      </c>
      <c r="E26" s="253" t="s">
        <v>497</v>
      </c>
      <c r="F26" s="230"/>
      <c r="G26" s="384">
        <v>52000</v>
      </c>
      <c r="H26" s="384">
        <v>62400</v>
      </c>
      <c r="I26" s="255"/>
      <c r="J26" s="196"/>
      <c r="K26" s="240"/>
      <c r="L26" s="241"/>
    </row>
    <row r="27" spans="1:13" ht="24" customHeight="1">
      <c r="A27" s="225">
        <v>13</v>
      </c>
      <c r="B27" s="238" t="s">
        <v>525</v>
      </c>
      <c r="C27" s="383" t="s">
        <v>141</v>
      </c>
      <c r="D27" s="228" t="s">
        <v>722</v>
      </c>
      <c r="E27" s="253" t="s">
        <v>725</v>
      </c>
      <c r="F27" s="230"/>
      <c r="G27" s="384">
        <v>50000</v>
      </c>
      <c r="H27" s="384">
        <v>60000</v>
      </c>
      <c r="I27" s="232"/>
      <c r="J27" s="196"/>
    </row>
    <row r="28" spans="1:13" ht="24" customHeight="1">
      <c r="A28" s="225">
        <v>14</v>
      </c>
      <c r="B28" s="256" t="s">
        <v>733</v>
      </c>
      <c r="C28" s="386" t="s">
        <v>527</v>
      </c>
      <c r="D28" s="228" t="s">
        <v>722</v>
      </c>
      <c r="E28" s="411" t="s">
        <v>734</v>
      </c>
      <c r="F28" s="412"/>
      <c r="G28" s="413">
        <v>100000</v>
      </c>
      <c r="H28" s="413">
        <v>120000</v>
      </c>
      <c r="I28" s="414"/>
      <c r="J28" s="196"/>
      <c r="K28" s="240" t="s">
        <v>525</v>
      </c>
      <c r="L28" s="234" t="s">
        <v>141</v>
      </c>
    </row>
    <row r="29" spans="1:13" ht="24" customHeight="1">
      <c r="A29" s="225">
        <v>15</v>
      </c>
      <c r="B29" s="261" t="s">
        <v>529</v>
      </c>
      <c r="C29" s="383" t="s">
        <v>530</v>
      </c>
      <c r="D29" s="228" t="s">
        <v>722</v>
      </c>
      <c r="E29" s="229" t="s">
        <v>494</v>
      </c>
      <c r="F29" s="230"/>
      <c r="G29" s="384">
        <v>100000</v>
      </c>
      <c r="H29" s="384">
        <v>120000</v>
      </c>
      <c r="I29" s="262"/>
      <c r="J29" s="196"/>
      <c r="M29" s="409">
        <v>100000</v>
      </c>
    </row>
    <row r="30" spans="1:13" ht="24" customHeight="1">
      <c r="A30" s="225">
        <v>16</v>
      </c>
      <c r="B30" s="263" t="s">
        <v>531</v>
      </c>
      <c r="C30" s="386" t="s">
        <v>532</v>
      </c>
      <c r="D30" s="228" t="s">
        <v>722</v>
      </c>
      <c r="E30" s="411" t="s">
        <v>734</v>
      </c>
      <c r="F30" s="412"/>
      <c r="G30" s="413">
        <v>100000</v>
      </c>
      <c r="H30" s="413">
        <v>120000</v>
      </c>
      <c r="I30" s="414"/>
      <c r="J30" s="196"/>
      <c r="K30" s="237" t="s">
        <v>529</v>
      </c>
      <c r="L30" s="234" t="s">
        <v>530</v>
      </c>
    </row>
    <row r="31" spans="1:13" ht="24" customHeight="1">
      <c r="A31" s="225">
        <v>17</v>
      </c>
      <c r="B31" s="242" t="s">
        <v>533</v>
      </c>
      <c r="C31" s="385" t="s">
        <v>156</v>
      </c>
      <c r="D31" s="228" t="s">
        <v>722</v>
      </c>
      <c r="E31" s="229" t="s">
        <v>497</v>
      </c>
      <c r="F31" s="230"/>
      <c r="G31" s="384">
        <v>50000</v>
      </c>
      <c r="H31" s="384">
        <v>60000</v>
      </c>
      <c r="I31" s="262"/>
      <c r="J31" s="196"/>
      <c r="M31" s="409">
        <v>100000</v>
      </c>
    </row>
    <row r="32" spans="1:13" ht="24" customHeight="1">
      <c r="A32" s="225">
        <v>18</v>
      </c>
      <c r="B32" s="242" t="s">
        <v>534</v>
      </c>
      <c r="C32" s="385" t="s">
        <v>159</v>
      </c>
      <c r="D32" s="228" t="s">
        <v>722</v>
      </c>
      <c r="E32" s="229" t="s">
        <v>497</v>
      </c>
      <c r="F32" s="230"/>
      <c r="G32" s="384">
        <v>200000</v>
      </c>
      <c r="H32" s="384">
        <v>240000</v>
      </c>
      <c r="I32" s="262"/>
      <c r="J32" s="196"/>
      <c r="K32" s="241" t="s">
        <v>735</v>
      </c>
      <c r="L32" s="241" t="s">
        <v>156</v>
      </c>
    </row>
    <row r="33" spans="1:15" ht="23.45" customHeight="1">
      <c r="A33" s="225">
        <v>19</v>
      </c>
      <c r="B33" s="238" t="s">
        <v>536</v>
      </c>
      <c r="C33" s="385" t="s">
        <v>537</v>
      </c>
      <c r="D33" s="228" t="s">
        <v>722</v>
      </c>
      <c r="E33" s="229" t="s">
        <v>538</v>
      </c>
      <c r="F33" s="230">
        <v>24</v>
      </c>
      <c r="G33" s="384">
        <v>3000</v>
      </c>
      <c r="H33" s="384">
        <f>F33*G33</f>
        <v>72000</v>
      </c>
      <c r="I33" s="262" t="s">
        <v>539</v>
      </c>
      <c r="J33" s="196"/>
      <c r="K33" s="241" t="s">
        <v>540</v>
      </c>
      <c r="L33" s="241" t="s">
        <v>159</v>
      </c>
    </row>
    <row r="34" spans="1:15" ht="23.45" customHeight="1">
      <c r="A34" s="225">
        <v>20</v>
      </c>
      <c r="B34" s="238" t="s">
        <v>166</v>
      </c>
      <c r="C34" s="385" t="s">
        <v>167</v>
      </c>
      <c r="D34" s="228" t="s">
        <v>722</v>
      </c>
      <c r="E34" s="253" t="s">
        <v>541</v>
      </c>
      <c r="F34" s="230">
        <v>12</v>
      </c>
      <c r="G34" s="384">
        <v>12000</v>
      </c>
      <c r="H34" s="384">
        <f>F34*G34</f>
        <v>144000</v>
      </c>
      <c r="I34" s="262" t="s">
        <v>539</v>
      </c>
      <c r="J34" s="196"/>
      <c r="K34" s="251" t="s">
        <v>536</v>
      </c>
      <c r="L34" s="241" t="s">
        <v>537</v>
      </c>
    </row>
    <row r="35" spans="1:15" ht="23.45" customHeight="1">
      <c r="A35" s="225">
        <v>21</v>
      </c>
      <c r="B35" s="238" t="s">
        <v>191</v>
      </c>
      <c r="C35" s="385" t="s">
        <v>192</v>
      </c>
      <c r="D35" s="228" t="s">
        <v>722</v>
      </c>
      <c r="E35" s="253" t="s">
        <v>497</v>
      </c>
      <c r="F35" s="230"/>
      <c r="G35" s="384">
        <v>200000</v>
      </c>
      <c r="H35" s="384">
        <v>240000</v>
      </c>
      <c r="I35" s="262"/>
      <c r="J35" s="196"/>
      <c r="K35" s="240" t="s">
        <v>166</v>
      </c>
      <c r="L35" s="241" t="s">
        <v>167</v>
      </c>
    </row>
    <row r="36" spans="1:15" ht="23.45" customHeight="1">
      <c r="A36" s="225">
        <v>22</v>
      </c>
      <c r="B36" s="252" t="s">
        <v>542</v>
      </c>
      <c r="C36" s="265" t="s">
        <v>543</v>
      </c>
      <c r="D36" s="246" t="s">
        <v>722</v>
      </c>
      <c r="E36" s="247" t="s">
        <v>497</v>
      </c>
      <c r="F36" s="248"/>
      <c r="G36" s="249"/>
      <c r="H36" s="249"/>
      <c r="I36" s="266" t="s">
        <v>728</v>
      </c>
      <c r="J36" s="196"/>
      <c r="K36" s="251" t="s">
        <v>191</v>
      </c>
      <c r="L36" s="241" t="s">
        <v>192</v>
      </c>
    </row>
    <row r="37" spans="1:15" ht="23.45" customHeight="1">
      <c r="A37" s="225">
        <v>23</v>
      </c>
      <c r="B37" s="267" t="s">
        <v>200</v>
      </c>
      <c r="C37" s="383" t="s">
        <v>201</v>
      </c>
      <c r="D37" s="228" t="s">
        <v>722</v>
      </c>
      <c r="E37" s="253" t="s">
        <v>544</v>
      </c>
      <c r="F37" s="230"/>
      <c r="G37" s="384">
        <v>100000</v>
      </c>
      <c r="H37" s="384">
        <v>120000</v>
      </c>
      <c r="I37" s="262"/>
      <c r="J37" s="196"/>
      <c r="K37" s="251" t="s">
        <v>542</v>
      </c>
      <c r="L37" s="241" t="s">
        <v>196</v>
      </c>
    </row>
    <row r="38" spans="1:15" ht="23.45" customHeight="1">
      <c r="A38" s="225">
        <v>24</v>
      </c>
      <c r="B38" s="268" t="s">
        <v>204</v>
      </c>
      <c r="C38" s="550" t="s">
        <v>205</v>
      </c>
      <c r="D38" s="228" t="s">
        <v>722</v>
      </c>
      <c r="E38" s="253" t="s">
        <v>545</v>
      </c>
      <c r="F38" s="230"/>
      <c r="G38" s="551">
        <v>120000</v>
      </c>
      <c r="H38" s="549">
        <v>144000</v>
      </c>
      <c r="I38" s="262" t="s">
        <v>539</v>
      </c>
      <c r="J38" s="196"/>
      <c r="K38" s="269" t="s">
        <v>200</v>
      </c>
      <c r="L38" s="234" t="s">
        <v>201</v>
      </c>
      <c r="O38" s="415" t="s">
        <v>546</v>
      </c>
    </row>
    <row r="39" spans="1:15" ht="23.45" customHeight="1">
      <c r="A39" s="225">
        <v>25</v>
      </c>
      <c r="B39" s="268" t="s">
        <v>547</v>
      </c>
      <c r="C39" s="550"/>
      <c r="D39" s="228" t="s">
        <v>722</v>
      </c>
      <c r="E39" s="253" t="s">
        <v>497</v>
      </c>
      <c r="F39" s="230"/>
      <c r="G39" s="551"/>
      <c r="H39" s="549"/>
      <c r="I39" s="262"/>
      <c r="J39" s="196"/>
      <c r="K39" s="270" t="s">
        <v>204</v>
      </c>
      <c r="L39" s="234" t="s">
        <v>205</v>
      </c>
    </row>
    <row r="40" spans="1:15" ht="23.45" customHeight="1">
      <c r="A40" s="225">
        <v>26</v>
      </c>
      <c r="B40" s="242" t="s">
        <v>548</v>
      </c>
      <c r="C40" s="385" t="s">
        <v>736</v>
      </c>
      <c r="D40" s="228" t="s">
        <v>722</v>
      </c>
      <c r="E40" s="229" t="s">
        <v>494</v>
      </c>
      <c r="F40" s="230"/>
      <c r="G40" s="384">
        <v>150000</v>
      </c>
      <c r="H40" s="384">
        <v>180000</v>
      </c>
      <c r="I40" s="262"/>
      <c r="J40" s="196"/>
      <c r="K40" s="270" t="s">
        <v>547</v>
      </c>
      <c r="L40" s="234" t="s">
        <v>205</v>
      </c>
    </row>
    <row r="41" spans="1:15" ht="23.45" customHeight="1">
      <c r="A41" s="225">
        <v>27</v>
      </c>
      <c r="B41" s="242" t="s">
        <v>737</v>
      </c>
      <c r="C41" s="385" t="s">
        <v>551</v>
      </c>
      <c r="D41" s="228" t="s">
        <v>722</v>
      </c>
      <c r="E41" s="229" t="s">
        <v>497</v>
      </c>
      <c r="F41" s="230"/>
      <c r="G41" s="384">
        <v>400000</v>
      </c>
      <c r="H41" s="384">
        <v>480000</v>
      </c>
      <c r="I41" s="262"/>
      <c r="J41" s="196"/>
      <c r="K41" s="241" t="s">
        <v>548</v>
      </c>
      <c r="L41" s="241" t="s">
        <v>736</v>
      </c>
    </row>
    <row r="42" spans="1:15" ht="23.45" customHeight="1">
      <c r="A42" s="225">
        <v>28</v>
      </c>
      <c r="B42" s="271" t="s">
        <v>738</v>
      </c>
      <c r="C42" s="383" t="s">
        <v>217</v>
      </c>
      <c r="D42" s="228" t="s">
        <v>722</v>
      </c>
      <c r="E42" s="229" t="s">
        <v>494</v>
      </c>
      <c r="F42" s="230"/>
      <c r="G42" s="384">
        <v>100000</v>
      </c>
      <c r="H42" s="384">
        <v>120000</v>
      </c>
      <c r="I42" s="262"/>
      <c r="J42" s="196"/>
      <c r="K42" s="241" t="s">
        <v>737</v>
      </c>
      <c r="L42" s="241" t="s">
        <v>551</v>
      </c>
    </row>
    <row r="43" spans="1:15" ht="23.45" customHeight="1">
      <c r="A43" s="225">
        <v>29</v>
      </c>
      <c r="B43" s="242" t="s">
        <v>229</v>
      </c>
      <c r="C43" s="385" t="s">
        <v>553</v>
      </c>
      <c r="D43" s="228" t="s">
        <v>722</v>
      </c>
      <c r="E43" s="229" t="s">
        <v>554</v>
      </c>
      <c r="F43" s="230"/>
      <c r="G43" s="384">
        <v>150000</v>
      </c>
      <c r="H43" s="384">
        <v>180000</v>
      </c>
      <c r="I43" s="262"/>
      <c r="J43" s="196"/>
      <c r="K43" s="272" t="s">
        <v>738</v>
      </c>
      <c r="L43" s="234" t="s">
        <v>217</v>
      </c>
    </row>
    <row r="44" spans="1:15" ht="23.45" customHeight="1">
      <c r="A44" s="225">
        <v>30</v>
      </c>
      <c r="B44" s="242" t="s">
        <v>234</v>
      </c>
      <c r="C44" s="385" t="s">
        <v>235</v>
      </c>
      <c r="D44" s="228" t="s">
        <v>722</v>
      </c>
      <c r="E44" s="253" t="s">
        <v>494</v>
      </c>
      <c r="F44" s="230"/>
      <c r="G44" s="384">
        <v>500000</v>
      </c>
      <c r="H44" s="384">
        <v>600000</v>
      </c>
      <c r="I44" s="262"/>
      <c r="J44" s="196"/>
      <c r="K44" s="243" t="s">
        <v>229</v>
      </c>
      <c r="L44" s="241" t="s">
        <v>230</v>
      </c>
    </row>
    <row r="45" spans="1:15" ht="23.45" customHeight="1">
      <c r="A45" s="225">
        <v>31</v>
      </c>
      <c r="B45" s="242" t="s">
        <v>237</v>
      </c>
      <c r="C45" s="385" t="s">
        <v>238</v>
      </c>
      <c r="D45" s="228" t="s">
        <v>722</v>
      </c>
      <c r="E45" s="273" t="s">
        <v>497</v>
      </c>
      <c r="F45" s="230"/>
      <c r="G45" s="384">
        <v>100000</v>
      </c>
      <c r="H45" s="384">
        <v>120000</v>
      </c>
      <c r="I45" s="262"/>
      <c r="J45" s="196"/>
      <c r="K45" s="243" t="s">
        <v>234</v>
      </c>
      <c r="L45" s="241" t="s">
        <v>235</v>
      </c>
    </row>
    <row r="46" spans="1:15" ht="23.45" customHeight="1">
      <c r="A46" s="225">
        <v>32</v>
      </c>
      <c r="B46" s="274" t="s">
        <v>555</v>
      </c>
      <c r="C46" s="275" t="s">
        <v>739</v>
      </c>
      <c r="D46" s="228" t="s">
        <v>722</v>
      </c>
      <c r="E46" s="273" t="s">
        <v>494</v>
      </c>
      <c r="F46" s="230"/>
      <c r="G46" s="384">
        <v>60000</v>
      </c>
      <c r="H46" s="384">
        <v>72000</v>
      </c>
      <c r="I46" s="262"/>
      <c r="J46" s="196"/>
      <c r="K46" s="243" t="s">
        <v>237</v>
      </c>
      <c r="L46" s="241" t="s">
        <v>238</v>
      </c>
      <c r="O46" s="415" t="s">
        <v>557</v>
      </c>
    </row>
    <row r="47" spans="1:15" ht="23.45" customHeight="1">
      <c r="A47" s="225">
        <v>33</v>
      </c>
      <c r="B47" s="242" t="s">
        <v>558</v>
      </c>
      <c r="C47" s="385" t="s">
        <v>559</v>
      </c>
      <c r="D47" s="228" t="s">
        <v>722</v>
      </c>
      <c r="E47" s="253" t="s">
        <v>494</v>
      </c>
      <c r="F47" s="230"/>
      <c r="G47" s="382">
        <v>200000</v>
      </c>
      <c r="H47" s="382">
        <v>240000</v>
      </c>
      <c r="I47" s="262"/>
      <c r="J47" s="196"/>
      <c r="K47" s="277"/>
      <c r="L47" s="278"/>
    </row>
    <row r="48" spans="1:15" ht="23.45" customHeight="1">
      <c r="A48" s="225">
        <v>34</v>
      </c>
      <c r="B48" s="242" t="s">
        <v>560</v>
      </c>
      <c r="C48" s="552" t="s">
        <v>291</v>
      </c>
      <c r="D48" s="228" t="s">
        <v>722</v>
      </c>
      <c r="E48" s="253" t="s">
        <v>545</v>
      </c>
      <c r="F48" s="279"/>
      <c r="G48" s="549">
        <v>300000</v>
      </c>
      <c r="H48" s="549">
        <v>360000</v>
      </c>
      <c r="I48" s="262"/>
      <c r="J48" s="196"/>
      <c r="O48" s="415" t="s">
        <v>561</v>
      </c>
    </row>
    <row r="49" spans="1:14" ht="23.45" customHeight="1">
      <c r="A49" s="225">
        <v>35</v>
      </c>
      <c r="B49" s="242" t="s">
        <v>740</v>
      </c>
      <c r="C49" s="552"/>
      <c r="D49" s="228" t="s">
        <v>722</v>
      </c>
      <c r="E49" s="253" t="s">
        <v>497</v>
      </c>
      <c r="F49" s="279"/>
      <c r="G49" s="549"/>
      <c r="H49" s="549"/>
      <c r="I49" s="262"/>
      <c r="J49" s="196"/>
      <c r="K49" s="241" t="s">
        <v>563</v>
      </c>
      <c r="L49" s="241" t="s">
        <v>291</v>
      </c>
    </row>
    <row r="50" spans="1:14" ht="23.45" customHeight="1">
      <c r="A50" s="225">
        <v>36</v>
      </c>
      <c r="B50" s="280" t="s">
        <v>741</v>
      </c>
      <c r="C50" s="552"/>
      <c r="D50" s="228" t="s">
        <v>722</v>
      </c>
      <c r="E50" s="253" t="s">
        <v>497</v>
      </c>
      <c r="F50" s="279"/>
      <c r="G50" s="549"/>
      <c r="H50" s="549"/>
      <c r="I50" s="262"/>
      <c r="J50" s="196"/>
      <c r="K50" s="241" t="s">
        <v>565</v>
      </c>
      <c r="L50" s="241" t="s">
        <v>291</v>
      </c>
    </row>
    <row r="51" spans="1:14" ht="23.45" customHeight="1">
      <c r="A51" s="225">
        <v>37</v>
      </c>
      <c r="B51" s="242" t="s">
        <v>742</v>
      </c>
      <c r="C51" s="552" t="s">
        <v>298</v>
      </c>
      <c r="D51" s="228" t="s">
        <v>722</v>
      </c>
      <c r="E51" s="253" t="s">
        <v>567</v>
      </c>
      <c r="F51" s="230"/>
      <c r="G51" s="549">
        <v>50000</v>
      </c>
      <c r="H51" s="549">
        <v>60000</v>
      </c>
      <c r="I51" s="262"/>
      <c r="J51" s="196"/>
      <c r="M51" s="409">
        <v>60000</v>
      </c>
      <c r="N51" s="410" t="s">
        <v>743</v>
      </c>
    </row>
    <row r="52" spans="1:14" ht="23.45" customHeight="1">
      <c r="A52" s="225">
        <v>38</v>
      </c>
      <c r="B52" s="242" t="s">
        <v>569</v>
      </c>
      <c r="C52" s="552"/>
      <c r="D52" s="228" t="s">
        <v>722</v>
      </c>
      <c r="E52" s="253" t="s">
        <v>725</v>
      </c>
      <c r="F52" s="230"/>
      <c r="G52" s="549"/>
      <c r="H52" s="549"/>
      <c r="I52" s="262"/>
      <c r="J52" s="196"/>
      <c r="K52" s="241" t="s">
        <v>569</v>
      </c>
      <c r="L52" s="241" t="s">
        <v>298</v>
      </c>
    </row>
    <row r="53" spans="1:14" ht="23.45" customHeight="1">
      <c r="A53" s="225">
        <v>39</v>
      </c>
      <c r="B53" s="238" t="s">
        <v>307</v>
      </c>
      <c r="C53" s="385" t="s">
        <v>744</v>
      </c>
      <c r="D53" s="228" t="s">
        <v>722</v>
      </c>
      <c r="E53" s="253" t="s">
        <v>497</v>
      </c>
      <c r="F53" s="230"/>
      <c r="G53" s="382">
        <v>500000</v>
      </c>
      <c r="H53" s="382">
        <v>600000</v>
      </c>
      <c r="I53" s="262"/>
      <c r="J53" s="196"/>
      <c r="K53" s="251" t="s">
        <v>571</v>
      </c>
      <c r="L53" s="241" t="s">
        <v>572</v>
      </c>
    </row>
    <row r="54" spans="1:14" ht="23.45" customHeight="1">
      <c r="A54" s="225">
        <v>40</v>
      </c>
      <c r="B54" s="281" t="s">
        <v>745</v>
      </c>
      <c r="C54" s="275" t="s">
        <v>574</v>
      </c>
      <c r="D54" s="228" t="s">
        <v>722</v>
      </c>
      <c r="E54" s="411" t="s">
        <v>734</v>
      </c>
      <c r="F54" s="412"/>
      <c r="G54" s="413">
        <v>30000</v>
      </c>
      <c r="H54" s="413">
        <v>36000</v>
      </c>
      <c r="I54" s="414"/>
      <c r="J54" s="196"/>
      <c r="K54" s="251" t="s">
        <v>307</v>
      </c>
      <c r="L54" s="241" t="s">
        <v>744</v>
      </c>
    </row>
    <row r="55" spans="1:14" ht="23.45" customHeight="1">
      <c r="A55" s="225">
        <v>41</v>
      </c>
      <c r="B55" s="238" t="s">
        <v>313</v>
      </c>
      <c r="C55" s="552" t="s">
        <v>314</v>
      </c>
      <c r="D55" s="228" t="s">
        <v>722</v>
      </c>
      <c r="E55" s="253" t="s">
        <v>490</v>
      </c>
      <c r="F55" s="230"/>
      <c r="G55" s="549">
        <v>100000</v>
      </c>
      <c r="H55" s="549">
        <v>120000</v>
      </c>
      <c r="I55" s="262"/>
      <c r="J55" s="196"/>
      <c r="M55" s="409">
        <v>30000</v>
      </c>
    </row>
    <row r="56" spans="1:14" ht="23.45" customHeight="1">
      <c r="A56" s="225">
        <v>42</v>
      </c>
      <c r="B56" s="238" t="s">
        <v>575</v>
      </c>
      <c r="C56" s="552"/>
      <c r="D56" s="228" t="s">
        <v>722</v>
      </c>
      <c r="E56" s="253" t="s">
        <v>554</v>
      </c>
      <c r="F56" s="230"/>
      <c r="G56" s="549"/>
      <c r="H56" s="549"/>
      <c r="I56" s="262"/>
      <c r="J56" s="196"/>
      <c r="K56" s="251" t="s">
        <v>313</v>
      </c>
      <c r="L56" s="241" t="s">
        <v>314</v>
      </c>
    </row>
    <row r="57" spans="1:14" ht="23.45" customHeight="1">
      <c r="A57" s="225">
        <v>43</v>
      </c>
      <c r="B57" s="235" t="s">
        <v>320</v>
      </c>
      <c r="C57" s="550" t="s">
        <v>321</v>
      </c>
      <c r="D57" s="228" t="s">
        <v>722</v>
      </c>
      <c r="E57" s="253" t="s">
        <v>545</v>
      </c>
      <c r="F57" s="230"/>
      <c r="G57" s="549">
        <v>200000</v>
      </c>
      <c r="H57" s="549">
        <v>240000</v>
      </c>
      <c r="I57" s="262"/>
      <c r="J57" s="196"/>
      <c r="K57" s="251" t="s">
        <v>575</v>
      </c>
      <c r="L57" s="241" t="s">
        <v>314</v>
      </c>
    </row>
    <row r="58" spans="1:14" ht="23.45" customHeight="1">
      <c r="A58" s="225">
        <v>44</v>
      </c>
      <c r="B58" s="235" t="s">
        <v>576</v>
      </c>
      <c r="C58" s="550"/>
      <c r="D58" s="228" t="s">
        <v>722</v>
      </c>
      <c r="E58" s="229" t="s">
        <v>497</v>
      </c>
      <c r="F58" s="230"/>
      <c r="G58" s="549"/>
      <c r="H58" s="549"/>
      <c r="I58" s="262"/>
      <c r="J58" s="196"/>
      <c r="K58" s="234" t="s">
        <v>320</v>
      </c>
      <c r="L58" s="234" t="s">
        <v>321</v>
      </c>
    </row>
    <row r="59" spans="1:14" ht="23.45" customHeight="1">
      <c r="A59" s="225">
        <v>45</v>
      </c>
      <c r="B59" s="235" t="s">
        <v>746</v>
      </c>
      <c r="C59" s="550"/>
      <c r="D59" s="228" t="s">
        <v>722</v>
      </c>
      <c r="E59" s="229" t="s">
        <v>725</v>
      </c>
      <c r="F59" s="230"/>
      <c r="G59" s="549"/>
      <c r="H59" s="549"/>
      <c r="I59" s="262"/>
      <c r="J59" s="196"/>
      <c r="K59" s="234" t="s">
        <v>578</v>
      </c>
      <c r="L59" s="234" t="s">
        <v>321</v>
      </c>
    </row>
    <row r="60" spans="1:14" ht="23.45" customHeight="1">
      <c r="A60" s="225">
        <v>46</v>
      </c>
      <c r="B60" s="235" t="s">
        <v>329</v>
      </c>
      <c r="C60" s="383" t="s">
        <v>330</v>
      </c>
      <c r="D60" s="228" t="s">
        <v>722</v>
      </c>
      <c r="E60" s="282" t="s">
        <v>497</v>
      </c>
      <c r="F60" s="279"/>
      <c r="G60" s="384">
        <v>300000</v>
      </c>
      <c r="H60" s="384">
        <v>360000</v>
      </c>
      <c r="I60" s="262"/>
      <c r="J60" s="196"/>
      <c r="K60" s="283" t="s">
        <v>746</v>
      </c>
      <c r="L60" s="284" t="s">
        <v>579</v>
      </c>
    </row>
    <row r="61" spans="1:14" ht="23.45" customHeight="1">
      <c r="A61" s="225">
        <v>47</v>
      </c>
      <c r="B61" s="238" t="s">
        <v>334</v>
      </c>
      <c r="C61" s="552" t="s">
        <v>335</v>
      </c>
      <c r="D61" s="228" t="s">
        <v>722</v>
      </c>
      <c r="E61" s="229" t="s">
        <v>494</v>
      </c>
      <c r="F61" s="230"/>
      <c r="G61" s="549">
        <v>300000</v>
      </c>
      <c r="H61" s="549">
        <v>360000</v>
      </c>
      <c r="I61" s="262"/>
      <c r="J61" s="285"/>
      <c r="K61" s="234" t="s">
        <v>329</v>
      </c>
      <c r="L61" s="234" t="s">
        <v>330</v>
      </c>
    </row>
    <row r="62" spans="1:14" ht="23.45" customHeight="1">
      <c r="A62" s="225">
        <v>48</v>
      </c>
      <c r="B62" s="238" t="s">
        <v>747</v>
      </c>
      <c r="C62" s="552"/>
      <c r="D62" s="228" t="s">
        <v>722</v>
      </c>
      <c r="E62" s="253" t="s">
        <v>545</v>
      </c>
      <c r="F62" s="230"/>
      <c r="G62" s="549"/>
      <c r="H62" s="549"/>
      <c r="I62" s="262"/>
      <c r="J62" s="196"/>
      <c r="K62" s="251" t="s">
        <v>334</v>
      </c>
      <c r="L62" s="241" t="s">
        <v>335</v>
      </c>
    </row>
    <row r="63" spans="1:14" ht="23.45" customHeight="1">
      <c r="A63" s="225">
        <v>49</v>
      </c>
      <c r="B63" s="238" t="s">
        <v>581</v>
      </c>
      <c r="C63" s="552"/>
      <c r="D63" s="228" t="s">
        <v>722</v>
      </c>
      <c r="E63" s="253" t="s">
        <v>545</v>
      </c>
      <c r="F63" s="230"/>
      <c r="G63" s="549"/>
      <c r="H63" s="549"/>
      <c r="I63" s="262"/>
      <c r="J63" s="196"/>
      <c r="K63" s="251" t="s">
        <v>747</v>
      </c>
      <c r="L63" s="241" t="s">
        <v>335</v>
      </c>
    </row>
    <row r="64" spans="1:14" ht="23.45" customHeight="1">
      <c r="A64" s="225">
        <v>50</v>
      </c>
      <c r="B64" s="238" t="s">
        <v>582</v>
      </c>
      <c r="C64" s="552"/>
      <c r="D64" s="228" t="s">
        <v>722</v>
      </c>
      <c r="E64" s="273" t="s">
        <v>748</v>
      </c>
      <c r="F64" s="230"/>
      <c r="G64" s="549"/>
      <c r="H64" s="549"/>
      <c r="I64" s="262"/>
      <c r="J64" s="196"/>
      <c r="K64" s="251" t="s">
        <v>581</v>
      </c>
      <c r="L64" s="241" t="s">
        <v>335</v>
      </c>
    </row>
    <row r="65" spans="1:15" ht="24" customHeight="1">
      <c r="A65" s="225">
        <v>51</v>
      </c>
      <c r="B65" s="286" t="s">
        <v>584</v>
      </c>
      <c r="C65" s="555" t="s">
        <v>585</v>
      </c>
      <c r="D65" s="228" t="s">
        <v>722</v>
      </c>
      <c r="E65" s="253" t="s">
        <v>545</v>
      </c>
      <c r="F65" s="230"/>
      <c r="G65" s="556">
        <v>300000</v>
      </c>
      <c r="H65" s="556">
        <v>360000</v>
      </c>
      <c r="I65" s="262"/>
      <c r="J65" s="196"/>
      <c r="K65" s="251" t="s">
        <v>582</v>
      </c>
      <c r="L65" s="241" t="s">
        <v>335</v>
      </c>
    </row>
    <row r="66" spans="1:15" ht="24" customHeight="1">
      <c r="A66" s="225">
        <v>52</v>
      </c>
      <c r="B66" s="286" t="s">
        <v>749</v>
      </c>
      <c r="C66" s="555"/>
      <c r="D66" s="228" t="s">
        <v>722</v>
      </c>
      <c r="E66" s="253" t="s">
        <v>545</v>
      </c>
      <c r="F66" s="230"/>
      <c r="G66" s="556"/>
      <c r="H66" s="556"/>
      <c r="I66" s="262"/>
      <c r="J66" s="196"/>
      <c r="K66" s="284" t="s">
        <v>584</v>
      </c>
      <c r="L66" s="284" t="s">
        <v>587</v>
      </c>
    </row>
    <row r="67" spans="1:15" ht="24" customHeight="1">
      <c r="A67" s="225">
        <v>53</v>
      </c>
      <c r="B67" s="242" t="s">
        <v>750</v>
      </c>
      <c r="C67" s="385" t="s">
        <v>589</v>
      </c>
      <c r="D67" s="228" t="s">
        <v>722</v>
      </c>
      <c r="E67" s="253" t="s">
        <v>497</v>
      </c>
      <c r="F67" s="230"/>
      <c r="G67" s="384">
        <v>500000</v>
      </c>
      <c r="H67" s="384">
        <v>600000</v>
      </c>
      <c r="I67" s="287"/>
      <c r="J67" s="196"/>
      <c r="K67" s="284" t="s">
        <v>749</v>
      </c>
      <c r="L67" s="284" t="s">
        <v>587</v>
      </c>
    </row>
    <row r="68" spans="1:15" ht="24" customHeight="1">
      <c r="A68" s="225">
        <v>54</v>
      </c>
      <c r="B68" s="288" t="s">
        <v>361</v>
      </c>
      <c r="C68" s="383" t="s">
        <v>362</v>
      </c>
      <c r="D68" s="228" t="s">
        <v>722</v>
      </c>
      <c r="E68" s="253" t="s">
        <v>497</v>
      </c>
      <c r="F68" s="230"/>
      <c r="G68" s="384">
        <v>100000</v>
      </c>
      <c r="H68" s="384">
        <v>120000</v>
      </c>
      <c r="I68" s="262"/>
      <c r="J68" s="196"/>
      <c r="K68" s="241" t="s">
        <v>750</v>
      </c>
      <c r="L68" s="241" t="s">
        <v>589</v>
      </c>
    </row>
    <row r="69" spans="1:15" ht="24" customHeight="1">
      <c r="A69" s="225">
        <v>55</v>
      </c>
      <c r="B69" s="281" t="s">
        <v>751</v>
      </c>
      <c r="C69" s="275" t="s">
        <v>591</v>
      </c>
      <c r="D69" s="228" t="s">
        <v>722</v>
      </c>
      <c r="E69" s="411" t="s">
        <v>734</v>
      </c>
      <c r="F69" s="412"/>
      <c r="G69" s="413">
        <v>80000</v>
      </c>
      <c r="H69" s="413">
        <v>96000</v>
      </c>
      <c r="I69" s="414"/>
      <c r="J69" s="196"/>
      <c r="K69" s="289" t="s">
        <v>361</v>
      </c>
      <c r="L69" s="234" t="s">
        <v>362</v>
      </c>
      <c r="O69" s="415" t="s">
        <v>752</v>
      </c>
    </row>
    <row r="70" spans="1:15" ht="24" customHeight="1">
      <c r="A70" s="225">
        <v>56</v>
      </c>
      <c r="B70" s="238" t="s">
        <v>593</v>
      </c>
      <c r="C70" s="385" t="s">
        <v>383</v>
      </c>
      <c r="D70" s="228" t="s">
        <v>722</v>
      </c>
      <c r="E70" s="229" t="s">
        <v>494</v>
      </c>
      <c r="F70" s="230"/>
      <c r="G70" s="384">
        <v>300000</v>
      </c>
      <c r="H70" s="384">
        <v>360000</v>
      </c>
      <c r="I70" s="262"/>
      <c r="J70" s="196"/>
      <c r="M70" s="409">
        <v>80000</v>
      </c>
      <c r="N70" s="410" t="s">
        <v>753</v>
      </c>
    </row>
    <row r="71" spans="1:15" ht="24" customHeight="1">
      <c r="A71" s="225">
        <v>57</v>
      </c>
      <c r="B71" s="238" t="s">
        <v>595</v>
      </c>
      <c r="C71" s="385" t="s">
        <v>596</v>
      </c>
      <c r="D71" s="228" t="s">
        <v>722</v>
      </c>
      <c r="E71" s="253" t="s">
        <v>497</v>
      </c>
      <c r="F71" s="230"/>
      <c r="G71" s="384">
        <v>100000</v>
      </c>
      <c r="H71" s="384">
        <v>120000</v>
      </c>
      <c r="I71" s="262"/>
      <c r="J71" s="196"/>
      <c r="K71" s="251" t="s">
        <v>593</v>
      </c>
      <c r="L71" s="241" t="s">
        <v>383</v>
      </c>
    </row>
    <row r="72" spans="1:15" ht="24" customHeight="1">
      <c r="A72" s="225">
        <v>58</v>
      </c>
      <c r="B72" s="238" t="s">
        <v>597</v>
      </c>
      <c r="C72" s="385" t="s">
        <v>754</v>
      </c>
      <c r="D72" s="228" t="s">
        <v>722</v>
      </c>
      <c r="E72" s="253" t="s">
        <v>497</v>
      </c>
      <c r="F72" s="230"/>
      <c r="G72" s="384">
        <v>200000</v>
      </c>
      <c r="H72" s="384">
        <v>240000</v>
      </c>
      <c r="I72" s="262"/>
      <c r="J72" s="196"/>
      <c r="K72" s="251" t="s">
        <v>595</v>
      </c>
      <c r="L72" s="241" t="s">
        <v>596</v>
      </c>
    </row>
    <row r="73" spans="1:15" ht="24" customHeight="1">
      <c r="A73" s="225">
        <v>59</v>
      </c>
      <c r="B73" s="235" t="s">
        <v>599</v>
      </c>
      <c r="C73" s="383" t="s">
        <v>398</v>
      </c>
      <c r="D73" s="228" t="s">
        <v>722</v>
      </c>
      <c r="E73" s="253" t="s">
        <v>541</v>
      </c>
      <c r="F73" s="230">
        <v>12</v>
      </c>
      <c r="G73" s="384">
        <v>3500</v>
      </c>
      <c r="H73" s="384">
        <f>F73*G73</f>
        <v>42000</v>
      </c>
      <c r="I73" s="262" t="s">
        <v>539</v>
      </c>
      <c r="J73" s="196"/>
      <c r="K73" s="251" t="s">
        <v>755</v>
      </c>
      <c r="L73" s="241" t="s">
        <v>754</v>
      </c>
    </row>
    <row r="74" spans="1:15" ht="24" customHeight="1">
      <c r="A74" s="225">
        <v>60</v>
      </c>
      <c r="B74" s="290" t="s">
        <v>400</v>
      </c>
      <c r="C74" s="291" t="s">
        <v>401</v>
      </c>
      <c r="D74" s="228" t="s">
        <v>722</v>
      </c>
      <c r="E74" s="253" t="s">
        <v>541</v>
      </c>
      <c r="F74" s="230">
        <v>12</v>
      </c>
      <c r="G74" s="384">
        <v>20000</v>
      </c>
      <c r="H74" s="384">
        <f t="shared" ref="H74:H90" si="0">F74*G74</f>
        <v>240000</v>
      </c>
      <c r="I74" s="262" t="s">
        <v>539</v>
      </c>
      <c r="J74" s="196"/>
      <c r="K74" s="234" t="s">
        <v>601</v>
      </c>
      <c r="L74" s="234" t="s">
        <v>398</v>
      </c>
      <c r="M74" s="409">
        <v>3500</v>
      </c>
    </row>
    <row r="75" spans="1:15" ht="24" customHeight="1">
      <c r="A75" s="225">
        <v>61</v>
      </c>
      <c r="B75" s="292" t="s">
        <v>406</v>
      </c>
      <c r="C75" s="293" t="s">
        <v>407</v>
      </c>
      <c r="D75" s="228" t="s">
        <v>722</v>
      </c>
      <c r="E75" s="253" t="s">
        <v>541</v>
      </c>
      <c r="F75" s="230">
        <v>12</v>
      </c>
      <c r="G75" s="384">
        <v>6500</v>
      </c>
      <c r="H75" s="384">
        <f t="shared" si="0"/>
        <v>78000</v>
      </c>
      <c r="I75" s="262" t="s">
        <v>539</v>
      </c>
      <c r="J75" s="196"/>
      <c r="K75" s="294" t="s">
        <v>400</v>
      </c>
      <c r="L75" s="294" t="s">
        <v>401</v>
      </c>
      <c r="M75" s="409">
        <v>20000</v>
      </c>
    </row>
    <row r="76" spans="1:15" ht="24" customHeight="1">
      <c r="A76" s="225">
        <v>62</v>
      </c>
      <c r="B76" s="292" t="s">
        <v>409</v>
      </c>
      <c r="C76" s="293" t="s">
        <v>410</v>
      </c>
      <c r="D76" s="228" t="s">
        <v>722</v>
      </c>
      <c r="E76" s="253" t="s">
        <v>541</v>
      </c>
      <c r="F76" s="230">
        <v>12</v>
      </c>
      <c r="G76" s="384">
        <v>3500</v>
      </c>
      <c r="H76" s="384">
        <f t="shared" si="0"/>
        <v>42000</v>
      </c>
      <c r="I76" s="262" t="s">
        <v>539</v>
      </c>
      <c r="J76" s="196"/>
      <c r="K76" s="295" t="s">
        <v>406</v>
      </c>
      <c r="L76" s="295" t="s">
        <v>407</v>
      </c>
      <c r="M76" s="409">
        <v>6500</v>
      </c>
    </row>
    <row r="77" spans="1:15" ht="24" customHeight="1">
      <c r="A77" s="225">
        <v>63</v>
      </c>
      <c r="B77" s="292" t="s">
        <v>412</v>
      </c>
      <c r="C77" s="293" t="s">
        <v>413</v>
      </c>
      <c r="D77" s="228" t="s">
        <v>722</v>
      </c>
      <c r="E77" s="253" t="s">
        <v>602</v>
      </c>
      <c r="F77" s="230">
        <v>50</v>
      </c>
      <c r="G77" s="384">
        <v>4000</v>
      </c>
      <c r="H77" s="384">
        <f t="shared" si="0"/>
        <v>200000</v>
      </c>
      <c r="I77" s="262" t="s">
        <v>539</v>
      </c>
      <c r="J77" s="196"/>
      <c r="K77" s="295" t="s">
        <v>409</v>
      </c>
      <c r="L77" s="295" t="s">
        <v>410</v>
      </c>
      <c r="M77" s="409">
        <v>3500</v>
      </c>
    </row>
    <row r="78" spans="1:15" ht="24" customHeight="1">
      <c r="A78" s="225">
        <v>64</v>
      </c>
      <c r="B78" s="292" t="s">
        <v>416</v>
      </c>
      <c r="C78" s="293" t="s">
        <v>417</v>
      </c>
      <c r="D78" s="228" t="s">
        <v>722</v>
      </c>
      <c r="E78" s="253" t="s">
        <v>602</v>
      </c>
      <c r="F78" s="230">
        <v>50</v>
      </c>
      <c r="G78" s="384">
        <v>4000</v>
      </c>
      <c r="H78" s="384">
        <f t="shared" si="0"/>
        <v>200000</v>
      </c>
      <c r="I78" s="262" t="s">
        <v>539</v>
      </c>
      <c r="J78" s="196"/>
      <c r="K78" s="295" t="s">
        <v>412</v>
      </c>
      <c r="L78" s="295" t="s">
        <v>413</v>
      </c>
      <c r="M78" s="409">
        <v>4000</v>
      </c>
    </row>
    <row r="79" spans="1:15" ht="24" customHeight="1">
      <c r="A79" s="225">
        <v>65</v>
      </c>
      <c r="B79" s="292" t="s">
        <v>419</v>
      </c>
      <c r="C79" s="293" t="s">
        <v>420</v>
      </c>
      <c r="D79" s="228" t="s">
        <v>722</v>
      </c>
      <c r="E79" s="253" t="s">
        <v>602</v>
      </c>
      <c r="F79" s="230">
        <v>50</v>
      </c>
      <c r="G79" s="384">
        <v>4000</v>
      </c>
      <c r="H79" s="384">
        <f t="shared" si="0"/>
        <v>200000</v>
      </c>
      <c r="I79" s="262" t="s">
        <v>539</v>
      </c>
      <c r="J79" s="196"/>
      <c r="K79" s="295" t="s">
        <v>416</v>
      </c>
      <c r="L79" s="295" t="s">
        <v>417</v>
      </c>
      <c r="M79" s="409">
        <v>4000</v>
      </c>
    </row>
    <row r="80" spans="1:15" ht="24" customHeight="1">
      <c r="A80" s="225">
        <v>66</v>
      </c>
      <c r="B80" s="235" t="s">
        <v>422</v>
      </c>
      <c r="C80" s="383" t="s">
        <v>423</v>
      </c>
      <c r="D80" s="228" t="s">
        <v>722</v>
      </c>
      <c r="E80" s="253" t="s">
        <v>541</v>
      </c>
      <c r="F80" s="230">
        <v>12</v>
      </c>
      <c r="G80" s="384">
        <v>9000</v>
      </c>
      <c r="H80" s="384">
        <f t="shared" si="0"/>
        <v>108000</v>
      </c>
      <c r="I80" s="262" t="s">
        <v>539</v>
      </c>
      <c r="J80" s="196"/>
      <c r="K80" s="295" t="s">
        <v>419</v>
      </c>
      <c r="L80" s="295" t="s">
        <v>420</v>
      </c>
      <c r="M80" s="409">
        <v>4000</v>
      </c>
    </row>
    <row r="81" spans="1:16" ht="24" customHeight="1">
      <c r="A81" s="225">
        <v>67</v>
      </c>
      <c r="B81" s="296" t="s">
        <v>425</v>
      </c>
      <c r="C81" s="383" t="s">
        <v>426</v>
      </c>
      <c r="D81" s="228" t="s">
        <v>722</v>
      </c>
      <c r="E81" s="253" t="s">
        <v>541</v>
      </c>
      <c r="F81" s="230">
        <v>12</v>
      </c>
      <c r="G81" s="384">
        <v>2500</v>
      </c>
      <c r="H81" s="384">
        <f t="shared" si="0"/>
        <v>30000</v>
      </c>
      <c r="I81" s="262" t="s">
        <v>539</v>
      </c>
      <c r="J81" s="196"/>
      <c r="K81" s="234" t="s">
        <v>422</v>
      </c>
      <c r="L81" s="234" t="s">
        <v>423</v>
      </c>
      <c r="M81" s="409">
        <v>9000</v>
      </c>
    </row>
    <row r="82" spans="1:16" ht="24" customHeight="1">
      <c r="A82" s="225">
        <v>68</v>
      </c>
      <c r="B82" s="238" t="s">
        <v>603</v>
      </c>
      <c r="C82" s="385" t="s">
        <v>429</v>
      </c>
      <c r="D82" s="228" t="s">
        <v>722</v>
      </c>
      <c r="E82" s="253" t="s">
        <v>541</v>
      </c>
      <c r="F82" s="230">
        <v>12</v>
      </c>
      <c r="G82" s="384">
        <v>7500</v>
      </c>
      <c r="H82" s="384">
        <f t="shared" si="0"/>
        <v>90000</v>
      </c>
      <c r="I82" s="262" t="s">
        <v>539</v>
      </c>
      <c r="J82" s="196"/>
      <c r="K82" s="297" t="s">
        <v>425</v>
      </c>
      <c r="L82" s="234" t="s">
        <v>426</v>
      </c>
      <c r="M82" s="409">
        <v>2500</v>
      </c>
    </row>
    <row r="83" spans="1:16" ht="24" customHeight="1">
      <c r="A83" s="225">
        <v>69</v>
      </c>
      <c r="B83" s="238" t="s">
        <v>431</v>
      </c>
      <c r="C83" s="385" t="s">
        <v>432</v>
      </c>
      <c r="D83" s="228" t="s">
        <v>722</v>
      </c>
      <c r="E83" s="253" t="s">
        <v>541</v>
      </c>
      <c r="F83" s="230">
        <v>12</v>
      </c>
      <c r="G83" s="384">
        <v>9000</v>
      </c>
      <c r="H83" s="384">
        <f t="shared" si="0"/>
        <v>108000</v>
      </c>
      <c r="I83" s="262" t="s">
        <v>539</v>
      </c>
      <c r="J83" s="196"/>
      <c r="K83" s="251" t="s">
        <v>604</v>
      </c>
      <c r="L83" s="241" t="s">
        <v>429</v>
      </c>
      <c r="M83" s="409">
        <v>7500</v>
      </c>
    </row>
    <row r="84" spans="1:16" ht="24" customHeight="1">
      <c r="A84" s="225">
        <v>70</v>
      </c>
      <c r="B84" s="286" t="s">
        <v>434</v>
      </c>
      <c r="C84" s="381" t="s">
        <v>435</v>
      </c>
      <c r="D84" s="228" t="s">
        <v>722</v>
      </c>
      <c r="E84" s="273" t="s">
        <v>605</v>
      </c>
      <c r="F84" s="230">
        <v>6</v>
      </c>
      <c r="G84" s="384">
        <v>25000</v>
      </c>
      <c r="H84" s="384">
        <f t="shared" si="0"/>
        <v>150000</v>
      </c>
      <c r="I84" s="262" t="s">
        <v>539</v>
      </c>
      <c r="K84" s="251" t="s">
        <v>431</v>
      </c>
      <c r="L84" s="241" t="s">
        <v>432</v>
      </c>
      <c r="M84" s="409">
        <v>9000</v>
      </c>
    </row>
    <row r="85" spans="1:16" ht="24" customHeight="1">
      <c r="A85" s="225">
        <v>71</v>
      </c>
      <c r="B85" s="416" t="s">
        <v>756</v>
      </c>
      <c r="C85" s="417" t="s">
        <v>607</v>
      </c>
      <c r="D85" s="246" t="s">
        <v>722</v>
      </c>
      <c r="E85" s="418" t="s">
        <v>608</v>
      </c>
      <c r="F85" s="248">
        <v>6</v>
      </c>
      <c r="G85" s="249">
        <v>16000</v>
      </c>
      <c r="H85" s="249">
        <f t="shared" si="0"/>
        <v>96000</v>
      </c>
      <c r="I85" s="266" t="s">
        <v>539</v>
      </c>
      <c r="J85" s="419"/>
      <c r="K85" s="420" t="s">
        <v>434</v>
      </c>
      <c r="L85" s="420" t="s">
        <v>435</v>
      </c>
      <c r="M85" s="421">
        <v>25000</v>
      </c>
      <c r="N85" s="419"/>
      <c r="O85" s="422" t="s">
        <v>757</v>
      </c>
      <c r="P85" s="424" t="s">
        <v>771</v>
      </c>
    </row>
    <row r="86" spans="1:16" ht="24" customHeight="1">
      <c r="A86" s="225">
        <v>72</v>
      </c>
      <c r="B86" s="416" t="s">
        <v>610</v>
      </c>
      <c r="C86" s="417" t="s">
        <v>758</v>
      </c>
      <c r="D86" s="246" t="s">
        <v>722</v>
      </c>
      <c r="E86" s="418" t="s">
        <v>519</v>
      </c>
      <c r="F86" s="248">
        <v>12</v>
      </c>
      <c r="G86" s="249">
        <v>3000</v>
      </c>
      <c r="H86" s="249">
        <f t="shared" si="0"/>
        <v>36000</v>
      </c>
      <c r="I86" s="266" t="s">
        <v>539</v>
      </c>
      <c r="J86" s="419"/>
      <c r="K86" s="420"/>
      <c r="L86" s="420"/>
      <c r="M86" s="421"/>
      <c r="N86" s="419"/>
      <c r="O86" s="422" t="s">
        <v>757</v>
      </c>
      <c r="P86" s="424" t="s">
        <v>770</v>
      </c>
    </row>
    <row r="87" spans="1:16" ht="24" customHeight="1">
      <c r="A87" s="225">
        <v>73</v>
      </c>
      <c r="B87" s="416" t="s">
        <v>612</v>
      </c>
      <c r="C87" s="417" t="s">
        <v>612</v>
      </c>
      <c r="D87" s="246" t="s">
        <v>722</v>
      </c>
      <c r="E87" s="418" t="s">
        <v>519</v>
      </c>
      <c r="F87" s="248">
        <v>12</v>
      </c>
      <c r="G87" s="249">
        <v>2500</v>
      </c>
      <c r="H87" s="249">
        <f t="shared" si="0"/>
        <v>30000</v>
      </c>
      <c r="I87" s="266" t="s">
        <v>539</v>
      </c>
      <c r="J87" s="419"/>
      <c r="K87" s="420"/>
      <c r="L87" s="420"/>
      <c r="M87" s="421"/>
      <c r="N87" s="419"/>
      <c r="O87" s="422" t="s">
        <v>757</v>
      </c>
      <c r="P87" s="424" t="s">
        <v>769</v>
      </c>
    </row>
    <row r="88" spans="1:16" ht="24" customHeight="1">
      <c r="A88" s="225">
        <v>74</v>
      </c>
      <c r="B88" s="416" t="s">
        <v>759</v>
      </c>
      <c r="C88" s="417" t="s">
        <v>614</v>
      </c>
      <c r="D88" s="246" t="s">
        <v>722</v>
      </c>
      <c r="E88" s="418" t="s">
        <v>519</v>
      </c>
      <c r="F88" s="248">
        <v>12</v>
      </c>
      <c r="G88" s="249">
        <v>18500</v>
      </c>
      <c r="H88" s="249">
        <f t="shared" si="0"/>
        <v>222000</v>
      </c>
      <c r="I88" s="266" t="s">
        <v>539</v>
      </c>
      <c r="J88" s="419"/>
      <c r="K88" s="420"/>
      <c r="L88" s="420"/>
      <c r="M88" s="421"/>
      <c r="N88" s="419"/>
      <c r="O88" s="422" t="s">
        <v>757</v>
      </c>
      <c r="P88" s="424" t="s">
        <v>769</v>
      </c>
    </row>
    <row r="89" spans="1:16" ht="24" customHeight="1">
      <c r="A89" s="225">
        <v>75</v>
      </c>
      <c r="B89" s="416" t="s">
        <v>760</v>
      </c>
      <c r="C89" s="417" t="s">
        <v>761</v>
      </c>
      <c r="D89" s="246" t="s">
        <v>722</v>
      </c>
      <c r="E89" s="418" t="s">
        <v>519</v>
      </c>
      <c r="F89" s="248">
        <v>12</v>
      </c>
      <c r="G89" s="249">
        <v>2500</v>
      </c>
      <c r="H89" s="249">
        <f t="shared" si="0"/>
        <v>30000</v>
      </c>
      <c r="I89" s="266" t="s">
        <v>539</v>
      </c>
      <c r="J89" s="419"/>
      <c r="K89" s="420"/>
      <c r="L89" s="420"/>
      <c r="M89" s="421"/>
      <c r="N89" s="419"/>
      <c r="O89" s="422" t="s">
        <v>757</v>
      </c>
      <c r="P89" s="424" t="s">
        <v>767</v>
      </c>
    </row>
    <row r="90" spans="1:16" ht="24" customHeight="1">
      <c r="A90" s="225">
        <v>76</v>
      </c>
      <c r="B90" s="416" t="s">
        <v>762</v>
      </c>
      <c r="C90" s="417" t="s">
        <v>763</v>
      </c>
      <c r="D90" s="246" t="s">
        <v>722</v>
      </c>
      <c r="E90" s="418" t="s">
        <v>764</v>
      </c>
      <c r="F90" s="248">
        <v>24</v>
      </c>
      <c r="G90" s="249">
        <v>4000</v>
      </c>
      <c r="H90" s="249">
        <f t="shared" si="0"/>
        <v>96000</v>
      </c>
      <c r="I90" s="266" t="s">
        <v>539</v>
      </c>
      <c r="J90" s="419"/>
      <c r="K90" s="420"/>
      <c r="L90" s="420"/>
      <c r="M90" s="421"/>
      <c r="N90" s="419"/>
      <c r="O90" s="422" t="s">
        <v>757</v>
      </c>
      <c r="P90" s="424" t="s">
        <v>768</v>
      </c>
    </row>
    <row r="91" spans="1:16" ht="24" customHeight="1">
      <c r="A91" s="299"/>
      <c r="B91" s="561" t="s">
        <v>765</v>
      </c>
      <c r="C91" s="561"/>
      <c r="D91" s="561"/>
      <c r="E91" s="561"/>
      <c r="F91" s="561"/>
      <c r="G91" s="560">
        <f>SUM(H15:H90)</f>
        <v>10232400</v>
      </c>
      <c r="H91" s="560"/>
      <c r="I91" s="300"/>
      <c r="K91" s="301" t="s">
        <v>756</v>
      </c>
      <c r="L91" s="301"/>
      <c r="M91" s="409">
        <v>16000</v>
      </c>
    </row>
    <row r="92" spans="1:16" ht="24" customHeight="1">
      <c r="C92" s="553" t="s">
        <v>766</v>
      </c>
      <c r="D92" s="553"/>
      <c r="E92" s="553"/>
      <c r="F92" s="553"/>
      <c r="G92" s="553"/>
      <c r="H92" s="553"/>
      <c r="I92" s="553"/>
      <c r="J92" s="554"/>
      <c r="K92" s="554"/>
      <c r="L92" s="301"/>
    </row>
    <row r="94" spans="1:16" ht="24" customHeight="1">
      <c r="A94" s="302"/>
      <c r="B94" s="303" t="s">
        <v>571</v>
      </c>
      <c r="C94" s="304" t="s">
        <v>572</v>
      </c>
      <c r="D94" s="305" t="s">
        <v>722</v>
      </c>
      <c r="E94" s="306" t="s">
        <v>497</v>
      </c>
      <c r="F94" s="307"/>
      <c r="G94" s="308"/>
      <c r="H94" s="308"/>
      <c r="I94" s="309" t="s">
        <v>617</v>
      </c>
      <c r="J94" s="196"/>
      <c r="K94" s="241" t="s">
        <v>618</v>
      </c>
      <c r="L94" s="241" t="s">
        <v>619</v>
      </c>
    </row>
  </sheetData>
  <mergeCells count="31">
    <mergeCell ref="C92:K92"/>
    <mergeCell ref="C65:C66"/>
    <mergeCell ref="G65:G66"/>
    <mergeCell ref="H65:H66"/>
    <mergeCell ref="B91:C91"/>
    <mergeCell ref="D91:F91"/>
    <mergeCell ref="G91:H91"/>
    <mergeCell ref="C57:C59"/>
    <mergeCell ref="G57:G59"/>
    <mergeCell ref="H57:H59"/>
    <mergeCell ref="C61:C64"/>
    <mergeCell ref="G61:G64"/>
    <mergeCell ref="H61:H64"/>
    <mergeCell ref="C51:C52"/>
    <mergeCell ref="G51:G52"/>
    <mergeCell ref="H51:H52"/>
    <mergeCell ref="C55:C56"/>
    <mergeCell ref="G55:G56"/>
    <mergeCell ref="H55:H56"/>
    <mergeCell ref="C38:C39"/>
    <mergeCell ref="G38:G39"/>
    <mergeCell ref="H38:H39"/>
    <mergeCell ref="C48:C50"/>
    <mergeCell ref="G48:G50"/>
    <mergeCell ref="H48:H50"/>
    <mergeCell ref="A1:I4"/>
    <mergeCell ref="A12:E12"/>
    <mergeCell ref="F12:I12"/>
    <mergeCell ref="C24:C25"/>
    <mergeCell ref="G24:G25"/>
    <mergeCell ref="H24:H25"/>
  </mergeCells>
  <phoneticPr fontId="4" type="noConversion"/>
  <pageMargins left="0.11811023622047245" right="0.11811023622047245" top="0.8" bottom="0.63" header="0.13" footer="0.11811023622047245"/>
  <pageSetup paperSize="9" scale="87" orientation="portrait" r:id="rId1"/>
  <headerFooter>
    <oddFooter>&amp;C&amp;P/&amp;N</oddFooter>
  </headerFooter>
  <colBreaks count="1" manualBreakCount="1">
    <brk id="9" max="91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40"/>
  <sheetViews>
    <sheetView topLeftCell="A22" zoomScaleNormal="100" workbookViewId="0">
      <selection activeCell="O12" sqref="O12"/>
    </sheetView>
  </sheetViews>
  <sheetFormatPr defaultRowHeight="18.75" customHeight="1"/>
  <cols>
    <col min="1" max="1" width="4.375" style="369" customWidth="1"/>
    <col min="2" max="2" width="44.5" style="375" customWidth="1"/>
    <col min="3" max="3" width="9.5" style="369" customWidth="1"/>
    <col min="4" max="4" width="5.5" style="376" customWidth="1"/>
    <col min="5" max="5" width="26.5" style="375" customWidth="1"/>
    <col min="6" max="6" width="11" style="375" customWidth="1"/>
    <col min="7" max="7" width="14.875" style="377" customWidth="1"/>
    <col min="8" max="8" width="11.375" style="369" customWidth="1"/>
    <col min="9" max="9" width="15.125" style="369" customWidth="1"/>
    <col min="10" max="10" width="9" style="369"/>
    <col min="11" max="11" width="11.5" style="369" bestFit="1" customWidth="1"/>
    <col min="12" max="256" width="9" style="369"/>
    <col min="257" max="257" width="4.375" style="369" customWidth="1"/>
    <col min="258" max="258" width="44.5" style="369" customWidth="1"/>
    <col min="259" max="259" width="9.5" style="369" customWidth="1"/>
    <col min="260" max="260" width="5.5" style="369" customWidth="1"/>
    <col min="261" max="261" width="26.5" style="369" customWidth="1"/>
    <col min="262" max="262" width="11" style="369" customWidth="1"/>
    <col min="263" max="263" width="12.125" style="369" customWidth="1"/>
    <col min="264" max="264" width="11.375" style="369" customWidth="1"/>
    <col min="265" max="265" width="15.125" style="369" customWidth="1"/>
    <col min="266" max="266" width="9" style="369"/>
    <col min="267" max="267" width="11.5" style="369" bestFit="1" customWidth="1"/>
    <col min="268" max="512" width="9" style="369"/>
    <col min="513" max="513" width="4.375" style="369" customWidth="1"/>
    <col min="514" max="514" width="44.5" style="369" customWidth="1"/>
    <col min="515" max="515" width="9.5" style="369" customWidth="1"/>
    <col min="516" max="516" width="5.5" style="369" customWidth="1"/>
    <col min="517" max="517" width="26.5" style="369" customWidth="1"/>
    <col min="518" max="518" width="11" style="369" customWidth="1"/>
    <col min="519" max="519" width="12.125" style="369" customWidth="1"/>
    <col min="520" max="520" width="11.375" style="369" customWidth="1"/>
    <col min="521" max="521" width="15.125" style="369" customWidth="1"/>
    <col min="522" max="522" width="9" style="369"/>
    <col min="523" max="523" width="11.5" style="369" bestFit="1" customWidth="1"/>
    <col min="524" max="768" width="9" style="369"/>
    <col min="769" max="769" width="4.375" style="369" customWidth="1"/>
    <col min="770" max="770" width="44.5" style="369" customWidth="1"/>
    <col min="771" max="771" width="9.5" style="369" customWidth="1"/>
    <col min="772" max="772" width="5.5" style="369" customWidth="1"/>
    <col min="773" max="773" width="26.5" style="369" customWidth="1"/>
    <col min="774" max="774" width="11" style="369" customWidth="1"/>
    <col min="775" max="775" width="12.125" style="369" customWidth="1"/>
    <col min="776" max="776" width="11.375" style="369" customWidth="1"/>
    <col min="777" max="777" width="15.125" style="369" customWidth="1"/>
    <col min="778" max="778" width="9" style="369"/>
    <col min="779" max="779" width="11.5" style="369" bestFit="1" customWidth="1"/>
    <col min="780" max="1024" width="9" style="369"/>
    <col min="1025" max="1025" width="4.375" style="369" customWidth="1"/>
    <col min="1026" max="1026" width="44.5" style="369" customWidth="1"/>
    <col min="1027" max="1027" width="9.5" style="369" customWidth="1"/>
    <col min="1028" max="1028" width="5.5" style="369" customWidth="1"/>
    <col min="1029" max="1029" width="26.5" style="369" customWidth="1"/>
    <col min="1030" max="1030" width="11" style="369" customWidth="1"/>
    <col min="1031" max="1031" width="12.125" style="369" customWidth="1"/>
    <col min="1032" max="1032" width="11.375" style="369" customWidth="1"/>
    <col min="1033" max="1033" width="15.125" style="369" customWidth="1"/>
    <col min="1034" max="1034" width="9" style="369"/>
    <col min="1035" max="1035" width="11.5" style="369" bestFit="1" customWidth="1"/>
    <col min="1036" max="1280" width="9" style="369"/>
    <col min="1281" max="1281" width="4.375" style="369" customWidth="1"/>
    <col min="1282" max="1282" width="44.5" style="369" customWidth="1"/>
    <col min="1283" max="1283" width="9.5" style="369" customWidth="1"/>
    <col min="1284" max="1284" width="5.5" style="369" customWidth="1"/>
    <col min="1285" max="1285" width="26.5" style="369" customWidth="1"/>
    <col min="1286" max="1286" width="11" style="369" customWidth="1"/>
    <col min="1287" max="1287" width="12.125" style="369" customWidth="1"/>
    <col min="1288" max="1288" width="11.375" style="369" customWidth="1"/>
    <col min="1289" max="1289" width="15.125" style="369" customWidth="1"/>
    <col min="1290" max="1290" width="9" style="369"/>
    <col min="1291" max="1291" width="11.5" style="369" bestFit="1" customWidth="1"/>
    <col min="1292" max="1536" width="9" style="369"/>
    <col min="1537" max="1537" width="4.375" style="369" customWidth="1"/>
    <col min="1538" max="1538" width="44.5" style="369" customWidth="1"/>
    <col min="1539" max="1539" width="9.5" style="369" customWidth="1"/>
    <col min="1540" max="1540" width="5.5" style="369" customWidth="1"/>
    <col min="1541" max="1541" width="26.5" style="369" customWidth="1"/>
    <col min="1542" max="1542" width="11" style="369" customWidth="1"/>
    <col min="1543" max="1543" width="12.125" style="369" customWidth="1"/>
    <col min="1544" max="1544" width="11.375" style="369" customWidth="1"/>
    <col min="1545" max="1545" width="15.125" style="369" customWidth="1"/>
    <col min="1546" max="1546" width="9" style="369"/>
    <col min="1547" max="1547" width="11.5" style="369" bestFit="1" customWidth="1"/>
    <col min="1548" max="1792" width="9" style="369"/>
    <col min="1793" max="1793" width="4.375" style="369" customWidth="1"/>
    <col min="1794" max="1794" width="44.5" style="369" customWidth="1"/>
    <col min="1795" max="1795" width="9.5" style="369" customWidth="1"/>
    <col min="1796" max="1796" width="5.5" style="369" customWidth="1"/>
    <col min="1797" max="1797" width="26.5" style="369" customWidth="1"/>
    <col min="1798" max="1798" width="11" style="369" customWidth="1"/>
    <col min="1799" max="1799" width="12.125" style="369" customWidth="1"/>
    <col min="1800" max="1800" width="11.375" style="369" customWidth="1"/>
    <col min="1801" max="1801" width="15.125" style="369" customWidth="1"/>
    <col min="1802" max="1802" width="9" style="369"/>
    <col min="1803" max="1803" width="11.5" style="369" bestFit="1" customWidth="1"/>
    <col min="1804" max="2048" width="9" style="369"/>
    <col min="2049" max="2049" width="4.375" style="369" customWidth="1"/>
    <col min="2050" max="2050" width="44.5" style="369" customWidth="1"/>
    <col min="2051" max="2051" width="9.5" style="369" customWidth="1"/>
    <col min="2052" max="2052" width="5.5" style="369" customWidth="1"/>
    <col min="2053" max="2053" width="26.5" style="369" customWidth="1"/>
    <col min="2054" max="2054" width="11" style="369" customWidth="1"/>
    <col min="2055" max="2055" width="12.125" style="369" customWidth="1"/>
    <col min="2056" max="2056" width="11.375" style="369" customWidth="1"/>
    <col min="2057" max="2057" width="15.125" style="369" customWidth="1"/>
    <col min="2058" max="2058" width="9" style="369"/>
    <col min="2059" max="2059" width="11.5" style="369" bestFit="1" customWidth="1"/>
    <col min="2060" max="2304" width="9" style="369"/>
    <col min="2305" max="2305" width="4.375" style="369" customWidth="1"/>
    <col min="2306" max="2306" width="44.5" style="369" customWidth="1"/>
    <col min="2307" max="2307" width="9.5" style="369" customWidth="1"/>
    <col min="2308" max="2308" width="5.5" style="369" customWidth="1"/>
    <col min="2309" max="2309" width="26.5" style="369" customWidth="1"/>
    <col min="2310" max="2310" width="11" style="369" customWidth="1"/>
    <col min="2311" max="2311" width="12.125" style="369" customWidth="1"/>
    <col min="2312" max="2312" width="11.375" style="369" customWidth="1"/>
    <col min="2313" max="2313" width="15.125" style="369" customWidth="1"/>
    <col min="2314" max="2314" width="9" style="369"/>
    <col min="2315" max="2315" width="11.5" style="369" bestFit="1" customWidth="1"/>
    <col min="2316" max="2560" width="9" style="369"/>
    <col min="2561" max="2561" width="4.375" style="369" customWidth="1"/>
    <col min="2562" max="2562" width="44.5" style="369" customWidth="1"/>
    <col min="2563" max="2563" width="9.5" style="369" customWidth="1"/>
    <col min="2564" max="2564" width="5.5" style="369" customWidth="1"/>
    <col min="2565" max="2565" width="26.5" style="369" customWidth="1"/>
    <col min="2566" max="2566" width="11" style="369" customWidth="1"/>
    <col min="2567" max="2567" width="12.125" style="369" customWidth="1"/>
    <col min="2568" max="2568" width="11.375" style="369" customWidth="1"/>
    <col min="2569" max="2569" width="15.125" style="369" customWidth="1"/>
    <col min="2570" max="2570" width="9" style="369"/>
    <col min="2571" max="2571" width="11.5" style="369" bestFit="1" customWidth="1"/>
    <col min="2572" max="2816" width="9" style="369"/>
    <col min="2817" max="2817" width="4.375" style="369" customWidth="1"/>
    <col min="2818" max="2818" width="44.5" style="369" customWidth="1"/>
    <col min="2819" max="2819" width="9.5" style="369" customWidth="1"/>
    <col min="2820" max="2820" width="5.5" style="369" customWidth="1"/>
    <col min="2821" max="2821" width="26.5" style="369" customWidth="1"/>
    <col min="2822" max="2822" width="11" style="369" customWidth="1"/>
    <col min="2823" max="2823" width="12.125" style="369" customWidth="1"/>
    <col min="2824" max="2824" width="11.375" style="369" customWidth="1"/>
    <col min="2825" max="2825" width="15.125" style="369" customWidth="1"/>
    <col min="2826" max="2826" width="9" style="369"/>
    <col min="2827" max="2827" width="11.5" style="369" bestFit="1" customWidth="1"/>
    <col min="2828" max="3072" width="9" style="369"/>
    <col min="3073" max="3073" width="4.375" style="369" customWidth="1"/>
    <col min="3074" max="3074" width="44.5" style="369" customWidth="1"/>
    <col min="3075" max="3075" width="9.5" style="369" customWidth="1"/>
    <col min="3076" max="3076" width="5.5" style="369" customWidth="1"/>
    <col min="3077" max="3077" width="26.5" style="369" customWidth="1"/>
    <col min="3078" max="3078" width="11" style="369" customWidth="1"/>
    <col min="3079" max="3079" width="12.125" style="369" customWidth="1"/>
    <col min="3080" max="3080" width="11.375" style="369" customWidth="1"/>
    <col min="3081" max="3081" width="15.125" style="369" customWidth="1"/>
    <col min="3082" max="3082" width="9" style="369"/>
    <col min="3083" max="3083" width="11.5" style="369" bestFit="1" customWidth="1"/>
    <col min="3084" max="3328" width="9" style="369"/>
    <col min="3329" max="3329" width="4.375" style="369" customWidth="1"/>
    <col min="3330" max="3330" width="44.5" style="369" customWidth="1"/>
    <col min="3331" max="3331" width="9.5" style="369" customWidth="1"/>
    <col min="3332" max="3332" width="5.5" style="369" customWidth="1"/>
    <col min="3333" max="3333" width="26.5" style="369" customWidth="1"/>
    <col min="3334" max="3334" width="11" style="369" customWidth="1"/>
    <col min="3335" max="3335" width="12.125" style="369" customWidth="1"/>
    <col min="3336" max="3336" width="11.375" style="369" customWidth="1"/>
    <col min="3337" max="3337" width="15.125" style="369" customWidth="1"/>
    <col min="3338" max="3338" width="9" style="369"/>
    <col min="3339" max="3339" width="11.5" style="369" bestFit="1" customWidth="1"/>
    <col min="3340" max="3584" width="9" style="369"/>
    <col min="3585" max="3585" width="4.375" style="369" customWidth="1"/>
    <col min="3586" max="3586" width="44.5" style="369" customWidth="1"/>
    <col min="3587" max="3587" width="9.5" style="369" customWidth="1"/>
    <col min="3588" max="3588" width="5.5" style="369" customWidth="1"/>
    <col min="3589" max="3589" width="26.5" style="369" customWidth="1"/>
    <col min="3590" max="3590" width="11" style="369" customWidth="1"/>
    <col min="3591" max="3591" width="12.125" style="369" customWidth="1"/>
    <col min="3592" max="3592" width="11.375" style="369" customWidth="1"/>
    <col min="3593" max="3593" width="15.125" style="369" customWidth="1"/>
    <col min="3594" max="3594" width="9" style="369"/>
    <col min="3595" max="3595" width="11.5" style="369" bestFit="1" customWidth="1"/>
    <col min="3596" max="3840" width="9" style="369"/>
    <col min="3841" max="3841" width="4.375" style="369" customWidth="1"/>
    <col min="3842" max="3842" width="44.5" style="369" customWidth="1"/>
    <col min="3843" max="3843" width="9.5" style="369" customWidth="1"/>
    <col min="3844" max="3844" width="5.5" style="369" customWidth="1"/>
    <col min="3845" max="3845" width="26.5" style="369" customWidth="1"/>
    <col min="3846" max="3846" width="11" style="369" customWidth="1"/>
    <col min="3847" max="3847" width="12.125" style="369" customWidth="1"/>
    <col min="3848" max="3848" width="11.375" style="369" customWidth="1"/>
    <col min="3849" max="3849" width="15.125" style="369" customWidth="1"/>
    <col min="3850" max="3850" width="9" style="369"/>
    <col min="3851" max="3851" width="11.5" style="369" bestFit="1" customWidth="1"/>
    <col min="3852" max="4096" width="9" style="369"/>
    <col min="4097" max="4097" width="4.375" style="369" customWidth="1"/>
    <col min="4098" max="4098" width="44.5" style="369" customWidth="1"/>
    <col min="4099" max="4099" width="9.5" style="369" customWidth="1"/>
    <col min="4100" max="4100" width="5.5" style="369" customWidth="1"/>
    <col min="4101" max="4101" width="26.5" style="369" customWidth="1"/>
    <col min="4102" max="4102" width="11" style="369" customWidth="1"/>
    <col min="4103" max="4103" width="12.125" style="369" customWidth="1"/>
    <col min="4104" max="4104" width="11.375" style="369" customWidth="1"/>
    <col min="4105" max="4105" width="15.125" style="369" customWidth="1"/>
    <col min="4106" max="4106" width="9" style="369"/>
    <col min="4107" max="4107" width="11.5" style="369" bestFit="1" customWidth="1"/>
    <col min="4108" max="4352" width="9" style="369"/>
    <col min="4353" max="4353" width="4.375" style="369" customWidth="1"/>
    <col min="4354" max="4354" width="44.5" style="369" customWidth="1"/>
    <col min="4355" max="4355" width="9.5" style="369" customWidth="1"/>
    <col min="4356" max="4356" width="5.5" style="369" customWidth="1"/>
    <col min="4357" max="4357" width="26.5" style="369" customWidth="1"/>
    <col min="4358" max="4358" width="11" style="369" customWidth="1"/>
    <col min="4359" max="4359" width="12.125" style="369" customWidth="1"/>
    <col min="4360" max="4360" width="11.375" style="369" customWidth="1"/>
    <col min="4361" max="4361" width="15.125" style="369" customWidth="1"/>
    <col min="4362" max="4362" width="9" style="369"/>
    <col min="4363" max="4363" width="11.5" style="369" bestFit="1" customWidth="1"/>
    <col min="4364" max="4608" width="9" style="369"/>
    <col min="4609" max="4609" width="4.375" style="369" customWidth="1"/>
    <col min="4610" max="4610" width="44.5" style="369" customWidth="1"/>
    <col min="4611" max="4611" width="9.5" style="369" customWidth="1"/>
    <col min="4612" max="4612" width="5.5" style="369" customWidth="1"/>
    <col min="4613" max="4613" width="26.5" style="369" customWidth="1"/>
    <col min="4614" max="4614" width="11" style="369" customWidth="1"/>
    <col min="4615" max="4615" width="12.125" style="369" customWidth="1"/>
    <col min="4616" max="4616" width="11.375" style="369" customWidth="1"/>
    <col min="4617" max="4617" width="15.125" style="369" customWidth="1"/>
    <col min="4618" max="4618" width="9" style="369"/>
    <col min="4619" max="4619" width="11.5" style="369" bestFit="1" customWidth="1"/>
    <col min="4620" max="4864" width="9" style="369"/>
    <col min="4865" max="4865" width="4.375" style="369" customWidth="1"/>
    <col min="4866" max="4866" width="44.5" style="369" customWidth="1"/>
    <col min="4867" max="4867" width="9.5" style="369" customWidth="1"/>
    <col min="4868" max="4868" width="5.5" style="369" customWidth="1"/>
    <col min="4869" max="4869" width="26.5" style="369" customWidth="1"/>
    <col min="4870" max="4870" width="11" style="369" customWidth="1"/>
    <col min="4871" max="4871" width="12.125" style="369" customWidth="1"/>
    <col min="4872" max="4872" width="11.375" style="369" customWidth="1"/>
    <col min="4873" max="4873" width="15.125" style="369" customWidth="1"/>
    <col min="4874" max="4874" width="9" style="369"/>
    <col min="4875" max="4875" width="11.5" style="369" bestFit="1" customWidth="1"/>
    <col min="4876" max="5120" width="9" style="369"/>
    <col min="5121" max="5121" width="4.375" style="369" customWidth="1"/>
    <col min="5122" max="5122" width="44.5" style="369" customWidth="1"/>
    <col min="5123" max="5123" width="9.5" style="369" customWidth="1"/>
    <col min="5124" max="5124" width="5.5" style="369" customWidth="1"/>
    <col min="5125" max="5125" width="26.5" style="369" customWidth="1"/>
    <col min="5126" max="5126" width="11" style="369" customWidth="1"/>
    <col min="5127" max="5127" width="12.125" style="369" customWidth="1"/>
    <col min="5128" max="5128" width="11.375" style="369" customWidth="1"/>
    <col min="5129" max="5129" width="15.125" style="369" customWidth="1"/>
    <col min="5130" max="5130" width="9" style="369"/>
    <col min="5131" max="5131" width="11.5" style="369" bestFit="1" customWidth="1"/>
    <col min="5132" max="5376" width="9" style="369"/>
    <col min="5377" max="5377" width="4.375" style="369" customWidth="1"/>
    <col min="5378" max="5378" width="44.5" style="369" customWidth="1"/>
    <col min="5379" max="5379" width="9.5" style="369" customWidth="1"/>
    <col min="5380" max="5380" width="5.5" style="369" customWidth="1"/>
    <col min="5381" max="5381" width="26.5" style="369" customWidth="1"/>
    <col min="5382" max="5382" width="11" style="369" customWidth="1"/>
    <col min="5383" max="5383" width="12.125" style="369" customWidth="1"/>
    <col min="5384" max="5384" width="11.375" style="369" customWidth="1"/>
    <col min="5385" max="5385" width="15.125" style="369" customWidth="1"/>
    <col min="5386" max="5386" width="9" style="369"/>
    <col min="5387" max="5387" width="11.5" style="369" bestFit="1" customWidth="1"/>
    <col min="5388" max="5632" width="9" style="369"/>
    <col min="5633" max="5633" width="4.375" style="369" customWidth="1"/>
    <col min="5634" max="5634" width="44.5" style="369" customWidth="1"/>
    <col min="5635" max="5635" width="9.5" style="369" customWidth="1"/>
    <col min="5636" max="5636" width="5.5" style="369" customWidth="1"/>
    <col min="5637" max="5637" width="26.5" style="369" customWidth="1"/>
    <col min="5638" max="5638" width="11" style="369" customWidth="1"/>
    <col min="5639" max="5639" width="12.125" style="369" customWidth="1"/>
    <col min="5640" max="5640" width="11.375" style="369" customWidth="1"/>
    <col min="5641" max="5641" width="15.125" style="369" customWidth="1"/>
    <col min="5642" max="5642" width="9" style="369"/>
    <col min="5643" max="5643" width="11.5" style="369" bestFit="1" customWidth="1"/>
    <col min="5644" max="5888" width="9" style="369"/>
    <col min="5889" max="5889" width="4.375" style="369" customWidth="1"/>
    <col min="5890" max="5890" width="44.5" style="369" customWidth="1"/>
    <col min="5891" max="5891" width="9.5" style="369" customWidth="1"/>
    <col min="5892" max="5892" width="5.5" style="369" customWidth="1"/>
    <col min="5893" max="5893" width="26.5" style="369" customWidth="1"/>
    <col min="5894" max="5894" width="11" style="369" customWidth="1"/>
    <col min="5895" max="5895" width="12.125" style="369" customWidth="1"/>
    <col min="5896" max="5896" width="11.375" style="369" customWidth="1"/>
    <col min="5897" max="5897" width="15.125" style="369" customWidth="1"/>
    <col min="5898" max="5898" width="9" style="369"/>
    <col min="5899" max="5899" width="11.5" style="369" bestFit="1" customWidth="1"/>
    <col min="5900" max="6144" width="9" style="369"/>
    <col min="6145" max="6145" width="4.375" style="369" customWidth="1"/>
    <col min="6146" max="6146" width="44.5" style="369" customWidth="1"/>
    <col min="6147" max="6147" width="9.5" style="369" customWidth="1"/>
    <col min="6148" max="6148" width="5.5" style="369" customWidth="1"/>
    <col min="6149" max="6149" width="26.5" style="369" customWidth="1"/>
    <col min="6150" max="6150" width="11" style="369" customWidth="1"/>
    <col min="6151" max="6151" width="12.125" style="369" customWidth="1"/>
    <col min="6152" max="6152" width="11.375" style="369" customWidth="1"/>
    <col min="6153" max="6153" width="15.125" style="369" customWidth="1"/>
    <col min="6154" max="6154" width="9" style="369"/>
    <col min="6155" max="6155" width="11.5" style="369" bestFit="1" customWidth="1"/>
    <col min="6156" max="6400" width="9" style="369"/>
    <col min="6401" max="6401" width="4.375" style="369" customWidth="1"/>
    <col min="6402" max="6402" width="44.5" style="369" customWidth="1"/>
    <col min="6403" max="6403" width="9.5" style="369" customWidth="1"/>
    <col min="6404" max="6404" width="5.5" style="369" customWidth="1"/>
    <col min="6405" max="6405" width="26.5" style="369" customWidth="1"/>
    <col min="6406" max="6406" width="11" style="369" customWidth="1"/>
    <col min="6407" max="6407" width="12.125" style="369" customWidth="1"/>
    <col min="6408" max="6408" width="11.375" style="369" customWidth="1"/>
    <col min="6409" max="6409" width="15.125" style="369" customWidth="1"/>
    <col min="6410" max="6410" width="9" style="369"/>
    <col min="6411" max="6411" width="11.5" style="369" bestFit="1" customWidth="1"/>
    <col min="6412" max="6656" width="9" style="369"/>
    <col min="6657" max="6657" width="4.375" style="369" customWidth="1"/>
    <col min="6658" max="6658" width="44.5" style="369" customWidth="1"/>
    <col min="6659" max="6659" width="9.5" style="369" customWidth="1"/>
    <col min="6660" max="6660" width="5.5" style="369" customWidth="1"/>
    <col min="6661" max="6661" width="26.5" style="369" customWidth="1"/>
    <col min="6662" max="6662" width="11" style="369" customWidth="1"/>
    <col min="6663" max="6663" width="12.125" style="369" customWidth="1"/>
    <col min="6664" max="6664" width="11.375" style="369" customWidth="1"/>
    <col min="6665" max="6665" width="15.125" style="369" customWidth="1"/>
    <col min="6666" max="6666" width="9" style="369"/>
    <col min="6667" max="6667" width="11.5" style="369" bestFit="1" customWidth="1"/>
    <col min="6668" max="6912" width="9" style="369"/>
    <col min="6913" max="6913" width="4.375" style="369" customWidth="1"/>
    <col min="6914" max="6914" width="44.5" style="369" customWidth="1"/>
    <col min="6915" max="6915" width="9.5" style="369" customWidth="1"/>
    <col min="6916" max="6916" width="5.5" style="369" customWidth="1"/>
    <col min="6917" max="6917" width="26.5" style="369" customWidth="1"/>
    <col min="6918" max="6918" width="11" style="369" customWidth="1"/>
    <col min="6919" max="6919" width="12.125" style="369" customWidth="1"/>
    <col min="6920" max="6920" width="11.375" style="369" customWidth="1"/>
    <col min="6921" max="6921" width="15.125" style="369" customWidth="1"/>
    <col min="6922" max="6922" width="9" style="369"/>
    <col min="6923" max="6923" width="11.5" style="369" bestFit="1" customWidth="1"/>
    <col min="6924" max="7168" width="9" style="369"/>
    <col min="7169" max="7169" width="4.375" style="369" customWidth="1"/>
    <col min="7170" max="7170" width="44.5" style="369" customWidth="1"/>
    <col min="7171" max="7171" width="9.5" style="369" customWidth="1"/>
    <col min="7172" max="7172" width="5.5" style="369" customWidth="1"/>
    <col min="7173" max="7173" width="26.5" style="369" customWidth="1"/>
    <col min="7174" max="7174" width="11" style="369" customWidth="1"/>
    <col min="7175" max="7175" width="12.125" style="369" customWidth="1"/>
    <col min="7176" max="7176" width="11.375" style="369" customWidth="1"/>
    <col min="7177" max="7177" width="15.125" style="369" customWidth="1"/>
    <col min="7178" max="7178" width="9" style="369"/>
    <col min="7179" max="7179" width="11.5" style="369" bestFit="1" customWidth="1"/>
    <col min="7180" max="7424" width="9" style="369"/>
    <col min="7425" max="7425" width="4.375" style="369" customWidth="1"/>
    <col min="7426" max="7426" width="44.5" style="369" customWidth="1"/>
    <col min="7427" max="7427" width="9.5" style="369" customWidth="1"/>
    <col min="7428" max="7428" width="5.5" style="369" customWidth="1"/>
    <col min="7429" max="7429" width="26.5" style="369" customWidth="1"/>
    <col min="7430" max="7430" width="11" style="369" customWidth="1"/>
    <col min="7431" max="7431" width="12.125" style="369" customWidth="1"/>
    <col min="7432" max="7432" width="11.375" style="369" customWidth="1"/>
    <col min="7433" max="7433" width="15.125" style="369" customWidth="1"/>
    <col min="7434" max="7434" width="9" style="369"/>
    <col min="7435" max="7435" width="11.5" style="369" bestFit="1" customWidth="1"/>
    <col min="7436" max="7680" width="9" style="369"/>
    <col min="7681" max="7681" width="4.375" style="369" customWidth="1"/>
    <col min="7682" max="7682" width="44.5" style="369" customWidth="1"/>
    <col min="7683" max="7683" width="9.5" style="369" customWidth="1"/>
    <col min="7684" max="7684" width="5.5" style="369" customWidth="1"/>
    <col min="7685" max="7685" width="26.5" style="369" customWidth="1"/>
    <col min="7686" max="7686" width="11" style="369" customWidth="1"/>
    <col min="7687" max="7687" width="12.125" style="369" customWidth="1"/>
    <col min="7688" max="7688" width="11.375" style="369" customWidth="1"/>
    <col min="7689" max="7689" width="15.125" style="369" customWidth="1"/>
    <col min="7690" max="7690" width="9" style="369"/>
    <col min="7691" max="7691" width="11.5" style="369" bestFit="1" customWidth="1"/>
    <col min="7692" max="7936" width="9" style="369"/>
    <col min="7937" max="7937" width="4.375" style="369" customWidth="1"/>
    <col min="7938" max="7938" width="44.5" style="369" customWidth="1"/>
    <col min="7939" max="7939" width="9.5" style="369" customWidth="1"/>
    <col min="7940" max="7940" width="5.5" style="369" customWidth="1"/>
    <col min="7941" max="7941" width="26.5" style="369" customWidth="1"/>
    <col min="7942" max="7942" width="11" style="369" customWidth="1"/>
    <col min="7943" max="7943" width="12.125" style="369" customWidth="1"/>
    <col min="7944" max="7944" width="11.375" style="369" customWidth="1"/>
    <col min="7945" max="7945" width="15.125" style="369" customWidth="1"/>
    <col min="7946" max="7946" width="9" style="369"/>
    <col min="7947" max="7947" width="11.5" style="369" bestFit="1" customWidth="1"/>
    <col min="7948" max="8192" width="9" style="369"/>
    <col min="8193" max="8193" width="4.375" style="369" customWidth="1"/>
    <col min="8194" max="8194" width="44.5" style="369" customWidth="1"/>
    <col min="8195" max="8195" width="9.5" style="369" customWidth="1"/>
    <col min="8196" max="8196" width="5.5" style="369" customWidth="1"/>
    <col min="8197" max="8197" width="26.5" style="369" customWidth="1"/>
    <col min="8198" max="8198" width="11" style="369" customWidth="1"/>
    <col min="8199" max="8199" width="12.125" style="369" customWidth="1"/>
    <col min="8200" max="8200" width="11.375" style="369" customWidth="1"/>
    <col min="8201" max="8201" width="15.125" style="369" customWidth="1"/>
    <col min="8202" max="8202" width="9" style="369"/>
    <col min="8203" max="8203" width="11.5" style="369" bestFit="1" customWidth="1"/>
    <col min="8204" max="8448" width="9" style="369"/>
    <col min="8449" max="8449" width="4.375" style="369" customWidth="1"/>
    <col min="8450" max="8450" width="44.5" style="369" customWidth="1"/>
    <col min="8451" max="8451" width="9.5" style="369" customWidth="1"/>
    <col min="8452" max="8452" width="5.5" style="369" customWidth="1"/>
    <col min="8453" max="8453" width="26.5" style="369" customWidth="1"/>
    <col min="8454" max="8454" width="11" style="369" customWidth="1"/>
    <col min="8455" max="8455" width="12.125" style="369" customWidth="1"/>
    <col min="8456" max="8456" width="11.375" style="369" customWidth="1"/>
    <col min="8457" max="8457" width="15.125" style="369" customWidth="1"/>
    <col min="8458" max="8458" width="9" style="369"/>
    <col min="8459" max="8459" width="11.5" style="369" bestFit="1" customWidth="1"/>
    <col min="8460" max="8704" width="9" style="369"/>
    <col min="8705" max="8705" width="4.375" style="369" customWidth="1"/>
    <col min="8706" max="8706" width="44.5" style="369" customWidth="1"/>
    <col min="8707" max="8707" width="9.5" style="369" customWidth="1"/>
    <col min="8708" max="8708" width="5.5" style="369" customWidth="1"/>
    <col min="8709" max="8709" width="26.5" style="369" customWidth="1"/>
    <col min="8710" max="8710" width="11" style="369" customWidth="1"/>
    <col min="8711" max="8711" width="12.125" style="369" customWidth="1"/>
    <col min="8712" max="8712" width="11.375" style="369" customWidth="1"/>
    <col min="8713" max="8713" width="15.125" style="369" customWidth="1"/>
    <col min="8714" max="8714" width="9" style="369"/>
    <col min="8715" max="8715" width="11.5" style="369" bestFit="1" customWidth="1"/>
    <col min="8716" max="8960" width="9" style="369"/>
    <col min="8961" max="8961" width="4.375" style="369" customWidth="1"/>
    <col min="8962" max="8962" width="44.5" style="369" customWidth="1"/>
    <col min="8963" max="8963" width="9.5" style="369" customWidth="1"/>
    <col min="8964" max="8964" width="5.5" style="369" customWidth="1"/>
    <col min="8965" max="8965" width="26.5" style="369" customWidth="1"/>
    <col min="8966" max="8966" width="11" style="369" customWidth="1"/>
    <col min="8967" max="8967" width="12.125" style="369" customWidth="1"/>
    <col min="8968" max="8968" width="11.375" style="369" customWidth="1"/>
    <col min="8969" max="8969" width="15.125" style="369" customWidth="1"/>
    <col min="8970" max="8970" width="9" style="369"/>
    <col min="8971" max="8971" width="11.5" style="369" bestFit="1" customWidth="1"/>
    <col min="8972" max="9216" width="9" style="369"/>
    <col min="9217" max="9217" width="4.375" style="369" customWidth="1"/>
    <col min="9218" max="9218" width="44.5" style="369" customWidth="1"/>
    <col min="9219" max="9219" width="9.5" style="369" customWidth="1"/>
    <col min="9220" max="9220" width="5.5" style="369" customWidth="1"/>
    <col min="9221" max="9221" width="26.5" style="369" customWidth="1"/>
    <col min="9222" max="9222" width="11" style="369" customWidth="1"/>
    <col min="9223" max="9223" width="12.125" style="369" customWidth="1"/>
    <col min="9224" max="9224" width="11.375" style="369" customWidth="1"/>
    <col min="9225" max="9225" width="15.125" style="369" customWidth="1"/>
    <col min="9226" max="9226" width="9" style="369"/>
    <col min="9227" max="9227" width="11.5" style="369" bestFit="1" customWidth="1"/>
    <col min="9228" max="9472" width="9" style="369"/>
    <col min="9473" max="9473" width="4.375" style="369" customWidth="1"/>
    <col min="9474" max="9474" width="44.5" style="369" customWidth="1"/>
    <col min="9475" max="9475" width="9.5" style="369" customWidth="1"/>
    <col min="9476" max="9476" width="5.5" style="369" customWidth="1"/>
    <col min="9477" max="9477" width="26.5" style="369" customWidth="1"/>
    <col min="9478" max="9478" width="11" style="369" customWidth="1"/>
    <col min="9479" max="9479" width="12.125" style="369" customWidth="1"/>
    <col min="9480" max="9480" width="11.375" style="369" customWidth="1"/>
    <col min="9481" max="9481" width="15.125" style="369" customWidth="1"/>
    <col min="9482" max="9482" width="9" style="369"/>
    <col min="9483" max="9483" width="11.5" style="369" bestFit="1" customWidth="1"/>
    <col min="9484" max="9728" width="9" style="369"/>
    <col min="9729" max="9729" width="4.375" style="369" customWidth="1"/>
    <col min="9730" max="9730" width="44.5" style="369" customWidth="1"/>
    <col min="9731" max="9731" width="9.5" style="369" customWidth="1"/>
    <col min="9732" max="9732" width="5.5" style="369" customWidth="1"/>
    <col min="9733" max="9733" width="26.5" style="369" customWidth="1"/>
    <col min="9734" max="9734" width="11" style="369" customWidth="1"/>
    <col min="9735" max="9735" width="12.125" style="369" customWidth="1"/>
    <col min="9736" max="9736" width="11.375" style="369" customWidth="1"/>
    <col min="9737" max="9737" width="15.125" style="369" customWidth="1"/>
    <col min="9738" max="9738" width="9" style="369"/>
    <col min="9739" max="9739" width="11.5" style="369" bestFit="1" customWidth="1"/>
    <col min="9740" max="9984" width="9" style="369"/>
    <col min="9985" max="9985" width="4.375" style="369" customWidth="1"/>
    <col min="9986" max="9986" width="44.5" style="369" customWidth="1"/>
    <col min="9987" max="9987" width="9.5" style="369" customWidth="1"/>
    <col min="9988" max="9988" width="5.5" style="369" customWidth="1"/>
    <col min="9989" max="9989" width="26.5" style="369" customWidth="1"/>
    <col min="9990" max="9990" width="11" style="369" customWidth="1"/>
    <col min="9991" max="9991" width="12.125" style="369" customWidth="1"/>
    <col min="9992" max="9992" width="11.375" style="369" customWidth="1"/>
    <col min="9993" max="9993" width="15.125" style="369" customWidth="1"/>
    <col min="9994" max="9994" width="9" style="369"/>
    <col min="9995" max="9995" width="11.5" style="369" bestFit="1" customWidth="1"/>
    <col min="9996" max="10240" width="9" style="369"/>
    <col min="10241" max="10241" width="4.375" style="369" customWidth="1"/>
    <col min="10242" max="10242" width="44.5" style="369" customWidth="1"/>
    <col min="10243" max="10243" width="9.5" style="369" customWidth="1"/>
    <col min="10244" max="10244" width="5.5" style="369" customWidth="1"/>
    <col min="10245" max="10245" width="26.5" style="369" customWidth="1"/>
    <col min="10246" max="10246" width="11" style="369" customWidth="1"/>
    <col min="10247" max="10247" width="12.125" style="369" customWidth="1"/>
    <col min="10248" max="10248" width="11.375" style="369" customWidth="1"/>
    <col min="10249" max="10249" width="15.125" style="369" customWidth="1"/>
    <col min="10250" max="10250" width="9" style="369"/>
    <col min="10251" max="10251" width="11.5" style="369" bestFit="1" customWidth="1"/>
    <col min="10252" max="10496" width="9" style="369"/>
    <col min="10497" max="10497" width="4.375" style="369" customWidth="1"/>
    <col min="10498" max="10498" width="44.5" style="369" customWidth="1"/>
    <col min="10499" max="10499" width="9.5" style="369" customWidth="1"/>
    <col min="10500" max="10500" width="5.5" style="369" customWidth="1"/>
    <col min="10501" max="10501" width="26.5" style="369" customWidth="1"/>
    <col min="10502" max="10502" width="11" style="369" customWidth="1"/>
    <col min="10503" max="10503" width="12.125" style="369" customWidth="1"/>
    <col min="10504" max="10504" width="11.375" style="369" customWidth="1"/>
    <col min="10505" max="10505" width="15.125" style="369" customWidth="1"/>
    <col min="10506" max="10506" width="9" style="369"/>
    <col min="10507" max="10507" width="11.5" style="369" bestFit="1" customWidth="1"/>
    <col min="10508" max="10752" width="9" style="369"/>
    <col min="10753" max="10753" width="4.375" style="369" customWidth="1"/>
    <col min="10754" max="10754" width="44.5" style="369" customWidth="1"/>
    <col min="10755" max="10755" width="9.5" style="369" customWidth="1"/>
    <col min="10756" max="10756" width="5.5" style="369" customWidth="1"/>
    <col min="10757" max="10757" width="26.5" style="369" customWidth="1"/>
    <col min="10758" max="10758" width="11" style="369" customWidth="1"/>
    <col min="10759" max="10759" width="12.125" style="369" customWidth="1"/>
    <col min="10760" max="10760" width="11.375" style="369" customWidth="1"/>
    <col min="10761" max="10761" width="15.125" style="369" customWidth="1"/>
    <col min="10762" max="10762" width="9" style="369"/>
    <col min="10763" max="10763" width="11.5" style="369" bestFit="1" customWidth="1"/>
    <col min="10764" max="11008" width="9" style="369"/>
    <col min="11009" max="11009" width="4.375" style="369" customWidth="1"/>
    <col min="11010" max="11010" width="44.5" style="369" customWidth="1"/>
    <col min="11011" max="11011" width="9.5" style="369" customWidth="1"/>
    <col min="11012" max="11012" width="5.5" style="369" customWidth="1"/>
    <col min="11013" max="11013" width="26.5" style="369" customWidth="1"/>
    <col min="11014" max="11014" width="11" style="369" customWidth="1"/>
    <col min="11015" max="11015" width="12.125" style="369" customWidth="1"/>
    <col min="11016" max="11016" width="11.375" style="369" customWidth="1"/>
    <col min="11017" max="11017" width="15.125" style="369" customWidth="1"/>
    <col min="11018" max="11018" width="9" style="369"/>
    <col min="11019" max="11019" width="11.5" style="369" bestFit="1" customWidth="1"/>
    <col min="11020" max="11264" width="9" style="369"/>
    <col min="11265" max="11265" width="4.375" style="369" customWidth="1"/>
    <col min="11266" max="11266" width="44.5" style="369" customWidth="1"/>
    <col min="11267" max="11267" width="9.5" style="369" customWidth="1"/>
    <col min="11268" max="11268" width="5.5" style="369" customWidth="1"/>
    <col min="11269" max="11269" width="26.5" style="369" customWidth="1"/>
    <col min="11270" max="11270" width="11" style="369" customWidth="1"/>
    <col min="11271" max="11271" width="12.125" style="369" customWidth="1"/>
    <col min="11272" max="11272" width="11.375" style="369" customWidth="1"/>
    <col min="11273" max="11273" width="15.125" style="369" customWidth="1"/>
    <col min="11274" max="11274" width="9" style="369"/>
    <col min="11275" max="11275" width="11.5" style="369" bestFit="1" customWidth="1"/>
    <col min="11276" max="11520" width="9" style="369"/>
    <col min="11521" max="11521" width="4.375" style="369" customWidth="1"/>
    <col min="11522" max="11522" width="44.5" style="369" customWidth="1"/>
    <col min="11523" max="11523" width="9.5" style="369" customWidth="1"/>
    <col min="11524" max="11524" width="5.5" style="369" customWidth="1"/>
    <col min="11525" max="11525" width="26.5" style="369" customWidth="1"/>
    <col min="11526" max="11526" width="11" style="369" customWidth="1"/>
    <col min="11527" max="11527" width="12.125" style="369" customWidth="1"/>
    <col min="11528" max="11528" width="11.375" style="369" customWidth="1"/>
    <col min="11529" max="11529" width="15.125" style="369" customWidth="1"/>
    <col min="11530" max="11530" width="9" style="369"/>
    <col min="11531" max="11531" width="11.5" style="369" bestFit="1" customWidth="1"/>
    <col min="11532" max="11776" width="9" style="369"/>
    <col min="11777" max="11777" width="4.375" style="369" customWidth="1"/>
    <col min="11778" max="11778" width="44.5" style="369" customWidth="1"/>
    <col min="11779" max="11779" width="9.5" style="369" customWidth="1"/>
    <col min="11780" max="11780" width="5.5" style="369" customWidth="1"/>
    <col min="11781" max="11781" width="26.5" style="369" customWidth="1"/>
    <col min="11782" max="11782" width="11" style="369" customWidth="1"/>
    <col min="11783" max="11783" width="12.125" style="369" customWidth="1"/>
    <col min="11784" max="11784" width="11.375" style="369" customWidth="1"/>
    <col min="11785" max="11785" width="15.125" style="369" customWidth="1"/>
    <col min="11786" max="11786" width="9" style="369"/>
    <col min="11787" max="11787" width="11.5" style="369" bestFit="1" customWidth="1"/>
    <col min="11788" max="12032" width="9" style="369"/>
    <col min="12033" max="12033" width="4.375" style="369" customWidth="1"/>
    <col min="12034" max="12034" width="44.5" style="369" customWidth="1"/>
    <col min="12035" max="12035" width="9.5" style="369" customWidth="1"/>
    <col min="12036" max="12036" width="5.5" style="369" customWidth="1"/>
    <col min="12037" max="12037" width="26.5" style="369" customWidth="1"/>
    <col min="12038" max="12038" width="11" style="369" customWidth="1"/>
    <col min="12039" max="12039" width="12.125" style="369" customWidth="1"/>
    <col min="12040" max="12040" width="11.375" style="369" customWidth="1"/>
    <col min="12041" max="12041" width="15.125" style="369" customWidth="1"/>
    <col min="12042" max="12042" width="9" style="369"/>
    <col min="12043" max="12043" width="11.5" style="369" bestFit="1" customWidth="1"/>
    <col min="12044" max="12288" width="9" style="369"/>
    <col min="12289" max="12289" width="4.375" style="369" customWidth="1"/>
    <col min="12290" max="12290" width="44.5" style="369" customWidth="1"/>
    <col min="12291" max="12291" width="9.5" style="369" customWidth="1"/>
    <col min="12292" max="12292" width="5.5" style="369" customWidth="1"/>
    <col min="12293" max="12293" width="26.5" style="369" customWidth="1"/>
    <col min="12294" max="12294" width="11" style="369" customWidth="1"/>
    <col min="12295" max="12295" width="12.125" style="369" customWidth="1"/>
    <col min="12296" max="12296" width="11.375" style="369" customWidth="1"/>
    <col min="12297" max="12297" width="15.125" style="369" customWidth="1"/>
    <col min="12298" max="12298" width="9" style="369"/>
    <col min="12299" max="12299" width="11.5" style="369" bestFit="1" customWidth="1"/>
    <col min="12300" max="12544" width="9" style="369"/>
    <col min="12545" max="12545" width="4.375" style="369" customWidth="1"/>
    <col min="12546" max="12546" width="44.5" style="369" customWidth="1"/>
    <col min="12547" max="12547" width="9.5" style="369" customWidth="1"/>
    <col min="12548" max="12548" width="5.5" style="369" customWidth="1"/>
    <col min="12549" max="12549" width="26.5" style="369" customWidth="1"/>
    <col min="12550" max="12550" width="11" style="369" customWidth="1"/>
    <col min="12551" max="12551" width="12.125" style="369" customWidth="1"/>
    <col min="12552" max="12552" width="11.375" style="369" customWidth="1"/>
    <col min="12553" max="12553" width="15.125" style="369" customWidth="1"/>
    <col min="12554" max="12554" width="9" style="369"/>
    <col min="12555" max="12555" width="11.5" style="369" bestFit="1" customWidth="1"/>
    <col min="12556" max="12800" width="9" style="369"/>
    <col min="12801" max="12801" width="4.375" style="369" customWidth="1"/>
    <col min="12802" max="12802" width="44.5" style="369" customWidth="1"/>
    <col min="12803" max="12803" width="9.5" style="369" customWidth="1"/>
    <col min="12804" max="12804" width="5.5" style="369" customWidth="1"/>
    <col min="12805" max="12805" width="26.5" style="369" customWidth="1"/>
    <col min="12806" max="12806" width="11" style="369" customWidth="1"/>
    <col min="12807" max="12807" width="12.125" style="369" customWidth="1"/>
    <col min="12808" max="12808" width="11.375" style="369" customWidth="1"/>
    <col min="12809" max="12809" width="15.125" style="369" customWidth="1"/>
    <col min="12810" max="12810" width="9" style="369"/>
    <col min="12811" max="12811" width="11.5" style="369" bestFit="1" customWidth="1"/>
    <col min="12812" max="13056" width="9" style="369"/>
    <col min="13057" max="13057" width="4.375" style="369" customWidth="1"/>
    <col min="13058" max="13058" width="44.5" style="369" customWidth="1"/>
    <col min="13059" max="13059" width="9.5" style="369" customWidth="1"/>
    <col min="13060" max="13060" width="5.5" style="369" customWidth="1"/>
    <col min="13061" max="13061" width="26.5" style="369" customWidth="1"/>
    <col min="13062" max="13062" width="11" style="369" customWidth="1"/>
    <col min="13063" max="13063" width="12.125" style="369" customWidth="1"/>
    <col min="13064" max="13064" width="11.375" style="369" customWidth="1"/>
    <col min="13065" max="13065" width="15.125" style="369" customWidth="1"/>
    <col min="13066" max="13066" width="9" style="369"/>
    <col min="13067" max="13067" width="11.5" style="369" bestFit="1" customWidth="1"/>
    <col min="13068" max="13312" width="9" style="369"/>
    <col min="13313" max="13313" width="4.375" style="369" customWidth="1"/>
    <col min="13314" max="13314" width="44.5" style="369" customWidth="1"/>
    <col min="13315" max="13315" width="9.5" style="369" customWidth="1"/>
    <col min="13316" max="13316" width="5.5" style="369" customWidth="1"/>
    <col min="13317" max="13317" width="26.5" style="369" customWidth="1"/>
    <col min="13318" max="13318" width="11" style="369" customWidth="1"/>
    <col min="13319" max="13319" width="12.125" style="369" customWidth="1"/>
    <col min="13320" max="13320" width="11.375" style="369" customWidth="1"/>
    <col min="13321" max="13321" width="15.125" style="369" customWidth="1"/>
    <col min="13322" max="13322" width="9" style="369"/>
    <col min="13323" max="13323" width="11.5" style="369" bestFit="1" customWidth="1"/>
    <col min="13324" max="13568" width="9" style="369"/>
    <col min="13569" max="13569" width="4.375" style="369" customWidth="1"/>
    <col min="13570" max="13570" width="44.5" style="369" customWidth="1"/>
    <col min="13571" max="13571" width="9.5" style="369" customWidth="1"/>
    <col min="13572" max="13572" width="5.5" style="369" customWidth="1"/>
    <col min="13573" max="13573" width="26.5" style="369" customWidth="1"/>
    <col min="13574" max="13574" width="11" style="369" customWidth="1"/>
    <col min="13575" max="13575" width="12.125" style="369" customWidth="1"/>
    <col min="13576" max="13576" width="11.375" style="369" customWidth="1"/>
    <col min="13577" max="13577" width="15.125" style="369" customWidth="1"/>
    <col min="13578" max="13578" width="9" style="369"/>
    <col min="13579" max="13579" width="11.5" style="369" bestFit="1" customWidth="1"/>
    <col min="13580" max="13824" width="9" style="369"/>
    <col min="13825" max="13825" width="4.375" style="369" customWidth="1"/>
    <col min="13826" max="13826" width="44.5" style="369" customWidth="1"/>
    <col min="13827" max="13827" width="9.5" style="369" customWidth="1"/>
    <col min="13828" max="13828" width="5.5" style="369" customWidth="1"/>
    <col min="13829" max="13829" width="26.5" style="369" customWidth="1"/>
    <col min="13830" max="13830" width="11" style="369" customWidth="1"/>
    <col min="13831" max="13831" width="12.125" style="369" customWidth="1"/>
    <col min="13832" max="13832" width="11.375" style="369" customWidth="1"/>
    <col min="13833" max="13833" width="15.125" style="369" customWidth="1"/>
    <col min="13834" max="13834" width="9" style="369"/>
    <col min="13835" max="13835" width="11.5" style="369" bestFit="1" customWidth="1"/>
    <col min="13836" max="14080" width="9" style="369"/>
    <col min="14081" max="14081" width="4.375" style="369" customWidth="1"/>
    <col min="14082" max="14082" width="44.5" style="369" customWidth="1"/>
    <col min="14083" max="14083" width="9.5" style="369" customWidth="1"/>
    <col min="14084" max="14084" width="5.5" style="369" customWidth="1"/>
    <col min="14085" max="14085" width="26.5" style="369" customWidth="1"/>
    <col min="14086" max="14086" width="11" style="369" customWidth="1"/>
    <col min="14087" max="14087" width="12.125" style="369" customWidth="1"/>
    <col min="14088" max="14088" width="11.375" style="369" customWidth="1"/>
    <col min="14089" max="14089" width="15.125" style="369" customWidth="1"/>
    <col min="14090" max="14090" width="9" style="369"/>
    <col min="14091" max="14091" width="11.5" style="369" bestFit="1" customWidth="1"/>
    <col min="14092" max="14336" width="9" style="369"/>
    <col min="14337" max="14337" width="4.375" style="369" customWidth="1"/>
    <col min="14338" max="14338" width="44.5" style="369" customWidth="1"/>
    <col min="14339" max="14339" width="9.5" style="369" customWidth="1"/>
    <col min="14340" max="14340" width="5.5" style="369" customWidth="1"/>
    <col min="14341" max="14341" width="26.5" style="369" customWidth="1"/>
    <col min="14342" max="14342" width="11" style="369" customWidth="1"/>
    <col min="14343" max="14343" width="12.125" style="369" customWidth="1"/>
    <col min="14344" max="14344" width="11.375" style="369" customWidth="1"/>
    <col min="14345" max="14345" width="15.125" style="369" customWidth="1"/>
    <col min="14346" max="14346" width="9" style="369"/>
    <col min="14347" max="14347" width="11.5" style="369" bestFit="1" customWidth="1"/>
    <col min="14348" max="14592" width="9" style="369"/>
    <col min="14593" max="14593" width="4.375" style="369" customWidth="1"/>
    <col min="14594" max="14594" width="44.5" style="369" customWidth="1"/>
    <col min="14595" max="14595" width="9.5" style="369" customWidth="1"/>
    <col min="14596" max="14596" width="5.5" style="369" customWidth="1"/>
    <col min="14597" max="14597" width="26.5" style="369" customWidth="1"/>
    <col min="14598" max="14598" width="11" style="369" customWidth="1"/>
    <col min="14599" max="14599" width="12.125" style="369" customWidth="1"/>
    <col min="14600" max="14600" width="11.375" style="369" customWidth="1"/>
    <col min="14601" max="14601" width="15.125" style="369" customWidth="1"/>
    <col min="14602" max="14602" width="9" style="369"/>
    <col min="14603" max="14603" width="11.5" style="369" bestFit="1" customWidth="1"/>
    <col min="14604" max="14848" width="9" style="369"/>
    <col min="14849" max="14849" width="4.375" style="369" customWidth="1"/>
    <col min="14850" max="14850" width="44.5" style="369" customWidth="1"/>
    <col min="14851" max="14851" width="9.5" style="369" customWidth="1"/>
    <col min="14852" max="14852" width="5.5" style="369" customWidth="1"/>
    <col min="14853" max="14853" width="26.5" style="369" customWidth="1"/>
    <col min="14854" max="14854" width="11" style="369" customWidth="1"/>
    <col min="14855" max="14855" width="12.125" style="369" customWidth="1"/>
    <col min="14856" max="14856" width="11.375" style="369" customWidth="1"/>
    <col min="14857" max="14857" width="15.125" style="369" customWidth="1"/>
    <col min="14858" max="14858" width="9" style="369"/>
    <col min="14859" max="14859" width="11.5" style="369" bestFit="1" customWidth="1"/>
    <col min="14860" max="15104" width="9" style="369"/>
    <col min="15105" max="15105" width="4.375" style="369" customWidth="1"/>
    <col min="15106" max="15106" width="44.5" style="369" customWidth="1"/>
    <col min="15107" max="15107" width="9.5" style="369" customWidth="1"/>
    <col min="15108" max="15108" width="5.5" style="369" customWidth="1"/>
    <col min="15109" max="15109" width="26.5" style="369" customWidth="1"/>
    <col min="15110" max="15110" width="11" style="369" customWidth="1"/>
    <col min="15111" max="15111" width="12.125" style="369" customWidth="1"/>
    <col min="15112" max="15112" width="11.375" style="369" customWidth="1"/>
    <col min="15113" max="15113" width="15.125" style="369" customWidth="1"/>
    <col min="15114" max="15114" width="9" style="369"/>
    <col min="15115" max="15115" width="11.5" style="369" bestFit="1" customWidth="1"/>
    <col min="15116" max="15360" width="9" style="369"/>
    <col min="15361" max="15361" width="4.375" style="369" customWidth="1"/>
    <col min="15362" max="15362" width="44.5" style="369" customWidth="1"/>
    <col min="15363" max="15363" width="9.5" style="369" customWidth="1"/>
    <col min="15364" max="15364" width="5.5" style="369" customWidth="1"/>
    <col min="15365" max="15365" width="26.5" style="369" customWidth="1"/>
    <col min="15366" max="15366" width="11" style="369" customWidth="1"/>
    <col min="15367" max="15367" width="12.125" style="369" customWidth="1"/>
    <col min="15368" max="15368" width="11.375" style="369" customWidth="1"/>
    <col min="15369" max="15369" width="15.125" style="369" customWidth="1"/>
    <col min="15370" max="15370" width="9" style="369"/>
    <col min="15371" max="15371" width="11.5" style="369" bestFit="1" customWidth="1"/>
    <col min="15372" max="15616" width="9" style="369"/>
    <col min="15617" max="15617" width="4.375" style="369" customWidth="1"/>
    <col min="15618" max="15618" width="44.5" style="369" customWidth="1"/>
    <col min="15619" max="15619" width="9.5" style="369" customWidth="1"/>
    <col min="15620" max="15620" width="5.5" style="369" customWidth="1"/>
    <col min="15621" max="15621" width="26.5" style="369" customWidth="1"/>
    <col min="15622" max="15622" width="11" style="369" customWidth="1"/>
    <col min="15623" max="15623" width="12.125" style="369" customWidth="1"/>
    <col min="15624" max="15624" width="11.375" style="369" customWidth="1"/>
    <col min="15625" max="15625" width="15.125" style="369" customWidth="1"/>
    <col min="15626" max="15626" width="9" style="369"/>
    <col min="15627" max="15627" width="11.5" style="369" bestFit="1" customWidth="1"/>
    <col min="15628" max="15872" width="9" style="369"/>
    <col min="15873" max="15873" width="4.375" style="369" customWidth="1"/>
    <col min="15874" max="15874" width="44.5" style="369" customWidth="1"/>
    <col min="15875" max="15875" width="9.5" style="369" customWidth="1"/>
    <col min="15876" max="15876" width="5.5" style="369" customWidth="1"/>
    <col min="15877" max="15877" width="26.5" style="369" customWidth="1"/>
    <col min="15878" max="15878" width="11" style="369" customWidth="1"/>
    <col min="15879" max="15879" width="12.125" style="369" customWidth="1"/>
    <col min="15880" max="15880" width="11.375" style="369" customWidth="1"/>
    <col min="15881" max="15881" width="15.125" style="369" customWidth="1"/>
    <col min="15882" max="15882" width="9" style="369"/>
    <col min="15883" max="15883" width="11.5" style="369" bestFit="1" customWidth="1"/>
    <col min="15884" max="16128" width="9" style="369"/>
    <col min="16129" max="16129" width="4.375" style="369" customWidth="1"/>
    <col min="16130" max="16130" width="44.5" style="369" customWidth="1"/>
    <col min="16131" max="16131" width="9.5" style="369" customWidth="1"/>
    <col min="16132" max="16132" width="5.5" style="369" customWidth="1"/>
    <col min="16133" max="16133" width="26.5" style="369" customWidth="1"/>
    <col min="16134" max="16134" width="11" style="369" customWidth="1"/>
    <col min="16135" max="16135" width="12.125" style="369" customWidth="1"/>
    <col min="16136" max="16136" width="11.375" style="369" customWidth="1"/>
    <col min="16137" max="16137" width="15.125" style="369" customWidth="1"/>
    <col min="16138" max="16138" width="9" style="369"/>
    <col min="16139" max="16139" width="11.5" style="369" bestFit="1" customWidth="1"/>
    <col min="16140" max="16384" width="9" style="369"/>
  </cols>
  <sheetData>
    <row r="1" spans="1:11" s="312" customFormat="1" ht="17.100000000000001" customHeight="1">
      <c r="A1" s="310"/>
      <c r="B1" s="311"/>
      <c r="D1" s="311"/>
      <c r="G1" s="313"/>
      <c r="H1" s="314" t="s">
        <v>620</v>
      </c>
    </row>
    <row r="2" spans="1:11" s="312" customFormat="1" ht="17.100000000000001" customHeight="1">
      <c r="A2" s="310"/>
      <c r="B2" s="311"/>
      <c r="D2" s="311"/>
      <c r="G2" s="313"/>
      <c r="H2" s="314" t="s">
        <v>621</v>
      </c>
    </row>
    <row r="3" spans="1:11" s="312" customFormat="1" ht="17.100000000000001" customHeight="1">
      <c r="A3" s="315"/>
      <c r="D3" s="311"/>
      <c r="G3" s="313"/>
      <c r="H3" s="314" t="s">
        <v>622</v>
      </c>
    </row>
    <row r="4" spans="1:11" s="312" customFormat="1" ht="17.100000000000001" customHeight="1">
      <c r="D4" s="311"/>
      <c r="G4" s="313"/>
      <c r="H4" s="316"/>
    </row>
    <row r="5" spans="1:11" s="312" customFormat="1" ht="51.75" customHeight="1">
      <c r="A5" s="562" t="s">
        <v>623</v>
      </c>
      <c r="B5" s="563"/>
      <c r="C5" s="563"/>
      <c r="D5" s="563"/>
      <c r="E5" s="563"/>
      <c r="F5" s="563"/>
      <c r="G5" s="563"/>
      <c r="H5" s="563"/>
    </row>
    <row r="6" spans="1:11" s="312" customFormat="1" ht="21.95" customHeight="1">
      <c r="A6" s="317" t="s">
        <v>624</v>
      </c>
      <c r="B6" s="318"/>
      <c r="D6" s="311"/>
      <c r="G6" s="319" t="s">
        <v>625</v>
      </c>
      <c r="H6" s="320"/>
    </row>
    <row r="7" spans="1:11" s="324" customFormat="1" ht="21.95" customHeight="1">
      <c r="A7" s="321" t="s">
        <v>626</v>
      </c>
      <c r="B7" s="321" t="s">
        <v>627</v>
      </c>
      <c r="C7" s="321" t="s">
        <v>8</v>
      </c>
      <c r="D7" s="321" t="s">
        <v>628</v>
      </c>
      <c r="E7" s="322" t="s">
        <v>629</v>
      </c>
      <c r="F7" s="321" t="s">
        <v>630</v>
      </c>
      <c r="G7" s="321" t="s">
        <v>631</v>
      </c>
      <c r="H7" s="323" t="s">
        <v>632</v>
      </c>
    </row>
    <row r="8" spans="1:11" s="333" customFormat="1" ht="21.95" customHeight="1">
      <c r="A8" s="325">
        <v>1</v>
      </c>
      <c r="B8" s="326" t="s">
        <v>633</v>
      </c>
      <c r="C8" s="327" t="s">
        <v>634</v>
      </c>
      <c r="D8" s="328" t="s">
        <v>635</v>
      </c>
      <c r="E8" s="329" t="s">
        <v>636</v>
      </c>
      <c r="F8" s="330" t="s">
        <v>637</v>
      </c>
      <c r="G8" s="331">
        <v>730</v>
      </c>
      <c r="H8" s="332"/>
      <c r="K8" s="334"/>
    </row>
    <row r="9" spans="1:11" s="333" customFormat="1" ht="21.95" customHeight="1">
      <c r="A9" s="325">
        <v>2</v>
      </c>
      <c r="B9" s="326" t="s">
        <v>638</v>
      </c>
      <c r="C9" s="327" t="s">
        <v>639</v>
      </c>
      <c r="D9" s="335" t="s">
        <v>640</v>
      </c>
      <c r="E9" s="329" t="s">
        <v>641</v>
      </c>
      <c r="F9" s="330" t="s">
        <v>637</v>
      </c>
      <c r="G9" s="331">
        <v>1173</v>
      </c>
      <c r="H9" s="332"/>
      <c r="K9" s="334"/>
    </row>
    <row r="10" spans="1:11" s="340" customFormat="1" ht="21.95" customHeight="1">
      <c r="A10" s="325">
        <v>3</v>
      </c>
      <c r="B10" s="336" t="s">
        <v>642</v>
      </c>
      <c r="C10" s="327" t="s">
        <v>643</v>
      </c>
      <c r="D10" s="327" t="s">
        <v>644</v>
      </c>
      <c r="E10" s="337" t="s">
        <v>645</v>
      </c>
      <c r="F10" s="330" t="s">
        <v>646</v>
      </c>
      <c r="G10" s="338">
        <v>300</v>
      </c>
      <c r="H10" s="339"/>
      <c r="J10" s="333"/>
      <c r="K10" s="334"/>
    </row>
    <row r="11" spans="1:11" s="340" customFormat="1" ht="30.75" customHeight="1">
      <c r="A11" s="325">
        <v>4</v>
      </c>
      <c r="B11" s="336" t="s">
        <v>647</v>
      </c>
      <c r="C11" s="328" t="s">
        <v>93</v>
      </c>
      <c r="D11" s="328" t="s">
        <v>635</v>
      </c>
      <c r="E11" s="341" t="s">
        <v>648</v>
      </c>
      <c r="F11" s="330" t="s">
        <v>646</v>
      </c>
      <c r="G11" s="338">
        <v>290</v>
      </c>
      <c r="H11" s="339"/>
      <c r="J11" s="333"/>
      <c r="K11" s="334"/>
    </row>
    <row r="12" spans="1:11" s="340" customFormat="1" ht="21.95" customHeight="1">
      <c r="A12" s="325">
        <v>5</v>
      </c>
      <c r="B12" s="336" t="s">
        <v>130</v>
      </c>
      <c r="C12" s="342" t="s">
        <v>132</v>
      </c>
      <c r="D12" s="328" t="s">
        <v>649</v>
      </c>
      <c r="E12" s="341" t="s">
        <v>650</v>
      </c>
      <c r="F12" s="328" t="s">
        <v>651</v>
      </c>
      <c r="G12" s="331">
        <v>263</v>
      </c>
      <c r="H12" s="339" t="s">
        <v>652</v>
      </c>
      <c r="J12" s="333"/>
      <c r="K12" s="334"/>
    </row>
    <row r="13" spans="1:11" s="340" customFormat="1" ht="21.95" customHeight="1">
      <c r="A13" s="325">
        <v>6</v>
      </c>
      <c r="B13" s="336" t="s">
        <v>134</v>
      </c>
      <c r="C13" s="328" t="s">
        <v>136</v>
      </c>
      <c r="D13" s="328" t="s">
        <v>653</v>
      </c>
      <c r="E13" s="341" t="s">
        <v>654</v>
      </c>
      <c r="F13" s="328" t="s">
        <v>651</v>
      </c>
      <c r="G13" s="338">
        <v>557</v>
      </c>
      <c r="H13" s="339"/>
      <c r="J13" s="333"/>
      <c r="K13" s="334"/>
    </row>
    <row r="14" spans="1:11" s="340" customFormat="1" ht="21.95" customHeight="1">
      <c r="A14" s="325">
        <v>7</v>
      </c>
      <c r="B14" s="343" t="s">
        <v>655</v>
      </c>
      <c r="C14" s="328"/>
      <c r="D14" s="328" t="s">
        <v>644</v>
      </c>
      <c r="E14" s="344" t="s">
        <v>656</v>
      </c>
      <c r="F14" s="330" t="s">
        <v>657</v>
      </c>
      <c r="G14" s="331">
        <v>231</v>
      </c>
      <c r="H14" s="339"/>
      <c r="I14" s="340" t="s">
        <v>658</v>
      </c>
      <c r="J14" s="333"/>
      <c r="K14" s="334"/>
    </row>
    <row r="15" spans="1:11" s="340" customFormat="1" ht="21.95" customHeight="1">
      <c r="A15" s="325">
        <v>8</v>
      </c>
      <c r="B15" s="345" t="s">
        <v>180</v>
      </c>
      <c r="C15" s="328" t="s">
        <v>182</v>
      </c>
      <c r="D15" s="346" t="s">
        <v>635</v>
      </c>
      <c r="E15" s="347" t="s">
        <v>181</v>
      </c>
      <c r="F15" s="328" t="s">
        <v>659</v>
      </c>
      <c r="G15" s="331">
        <v>154</v>
      </c>
      <c r="H15" s="339"/>
      <c r="J15" s="333"/>
      <c r="K15" s="334"/>
    </row>
    <row r="16" spans="1:11" s="340" customFormat="1" ht="21.95" customHeight="1">
      <c r="A16" s="325">
        <v>9</v>
      </c>
      <c r="B16" s="345" t="s">
        <v>183</v>
      </c>
      <c r="C16" s="348" t="s">
        <v>185</v>
      </c>
      <c r="D16" s="346" t="s">
        <v>660</v>
      </c>
      <c r="E16" s="347" t="s">
        <v>184</v>
      </c>
      <c r="F16" s="328" t="s">
        <v>659</v>
      </c>
      <c r="G16" s="331">
        <v>97</v>
      </c>
      <c r="H16" s="339"/>
      <c r="J16" s="333"/>
      <c r="K16" s="334"/>
    </row>
    <row r="17" spans="1:11" s="340" customFormat="1" ht="21.95" customHeight="1">
      <c r="A17" s="325">
        <v>10</v>
      </c>
      <c r="B17" s="345" t="s">
        <v>187</v>
      </c>
      <c r="C17" s="348" t="s">
        <v>189</v>
      </c>
      <c r="D17" s="346" t="s">
        <v>653</v>
      </c>
      <c r="E17" s="329" t="s">
        <v>188</v>
      </c>
      <c r="F17" s="328" t="s">
        <v>659</v>
      </c>
      <c r="G17" s="338">
        <v>922</v>
      </c>
      <c r="H17" s="339"/>
      <c r="J17" s="333"/>
      <c r="K17" s="334"/>
    </row>
    <row r="18" spans="1:11" s="340" customFormat="1" ht="21.95" customHeight="1">
      <c r="A18" s="325">
        <v>11</v>
      </c>
      <c r="B18" s="336" t="s">
        <v>220</v>
      </c>
      <c r="C18" s="328" t="s">
        <v>222</v>
      </c>
      <c r="D18" s="328" t="s">
        <v>653</v>
      </c>
      <c r="E18" s="337" t="s">
        <v>650</v>
      </c>
      <c r="F18" s="328" t="s">
        <v>661</v>
      </c>
      <c r="G18" s="338">
        <v>167</v>
      </c>
      <c r="H18" s="339"/>
      <c r="J18" s="333"/>
      <c r="K18" s="334"/>
    </row>
    <row r="19" spans="1:11" s="340" customFormat="1" ht="21.95" customHeight="1">
      <c r="A19" s="325">
        <v>12</v>
      </c>
      <c r="B19" s="349" t="s">
        <v>225</v>
      </c>
      <c r="C19" s="328" t="s">
        <v>227</v>
      </c>
      <c r="D19" s="328" t="s">
        <v>662</v>
      </c>
      <c r="E19" s="337" t="s">
        <v>663</v>
      </c>
      <c r="F19" s="330" t="s">
        <v>664</v>
      </c>
      <c r="G19" s="331">
        <v>85</v>
      </c>
      <c r="H19" s="339"/>
      <c r="J19" s="333"/>
      <c r="K19" s="334"/>
    </row>
    <row r="20" spans="1:11" s="340" customFormat="1" ht="21.95" customHeight="1">
      <c r="A20" s="325">
        <v>13</v>
      </c>
      <c r="B20" s="336" t="s">
        <v>243</v>
      </c>
      <c r="C20" s="328" t="s">
        <v>245</v>
      </c>
      <c r="D20" s="328" t="s">
        <v>665</v>
      </c>
      <c r="E20" s="337" t="s">
        <v>244</v>
      </c>
      <c r="F20" s="330" t="s">
        <v>666</v>
      </c>
      <c r="G20" s="331">
        <v>490</v>
      </c>
      <c r="H20" s="339"/>
      <c r="J20" s="333"/>
      <c r="K20" s="334"/>
    </row>
    <row r="21" spans="1:11" s="333" customFormat="1" ht="21.95" customHeight="1">
      <c r="A21" s="325">
        <v>14</v>
      </c>
      <c r="B21" s="336" t="s">
        <v>247</v>
      </c>
      <c r="C21" s="328" t="s">
        <v>249</v>
      </c>
      <c r="D21" s="328" t="s">
        <v>653</v>
      </c>
      <c r="E21" s="337" t="s">
        <v>248</v>
      </c>
      <c r="F21" s="330" t="s">
        <v>666</v>
      </c>
      <c r="G21" s="331">
        <v>204</v>
      </c>
      <c r="H21" s="332"/>
      <c r="K21" s="334"/>
    </row>
    <row r="22" spans="1:11" s="333" customFormat="1" ht="21.95" customHeight="1">
      <c r="A22" s="325">
        <v>15</v>
      </c>
      <c r="B22" s="350" t="s">
        <v>667</v>
      </c>
      <c r="C22" s="328" t="s">
        <v>668</v>
      </c>
      <c r="D22" s="328" t="s">
        <v>635</v>
      </c>
      <c r="E22" s="351" t="s">
        <v>669</v>
      </c>
      <c r="F22" s="352" t="s">
        <v>670</v>
      </c>
      <c r="G22" s="353">
        <v>58</v>
      </c>
      <c r="H22" s="339"/>
      <c r="K22" s="334"/>
    </row>
    <row r="23" spans="1:11" s="333" customFormat="1" ht="21.95" customHeight="1">
      <c r="A23" s="325">
        <v>16</v>
      </c>
      <c r="B23" s="354" t="s">
        <v>671</v>
      </c>
      <c r="C23" s="330" t="s">
        <v>256</v>
      </c>
      <c r="D23" s="328" t="s">
        <v>653</v>
      </c>
      <c r="E23" s="344" t="s">
        <v>672</v>
      </c>
      <c r="F23" s="328" t="s">
        <v>673</v>
      </c>
      <c r="G23" s="338">
        <v>80</v>
      </c>
      <c r="H23" s="339"/>
      <c r="K23" s="334"/>
    </row>
    <row r="24" spans="1:11" s="333" customFormat="1" ht="21.95" customHeight="1">
      <c r="A24" s="325">
        <v>17</v>
      </c>
      <c r="B24" s="355" t="s">
        <v>674</v>
      </c>
      <c r="C24" s="330" t="s">
        <v>259</v>
      </c>
      <c r="D24" s="328" t="s">
        <v>635</v>
      </c>
      <c r="E24" s="344" t="s">
        <v>675</v>
      </c>
      <c r="F24" s="328" t="s">
        <v>673</v>
      </c>
      <c r="G24" s="338">
        <v>74</v>
      </c>
      <c r="H24" s="339"/>
      <c r="K24" s="334"/>
    </row>
    <row r="25" spans="1:11" s="333" customFormat="1" ht="21.95" customHeight="1">
      <c r="A25" s="325">
        <v>18</v>
      </c>
      <c r="B25" s="356" t="s">
        <v>676</v>
      </c>
      <c r="C25" s="330" t="s">
        <v>677</v>
      </c>
      <c r="D25" s="328" t="s">
        <v>678</v>
      </c>
      <c r="E25" s="344" t="s">
        <v>679</v>
      </c>
      <c r="F25" s="328" t="s">
        <v>673</v>
      </c>
      <c r="G25" s="338">
        <v>53</v>
      </c>
      <c r="H25" s="339"/>
      <c r="K25" s="334"/>
    </row>
    <row r="26" spans="1:11" s="333" customFormat="1" ht="21.95" customHeight="1">
      <c r="A26" s="325">
        <v>19</v>
      </c>
      <c r="B26" s="357" t="s">
        <v>680</v>
      </c>
      <c r="C26" s="330" t="s">
        <v>681</v>
      </c>
      <c r="D26" s="328" t="s">
        <v>649</v>
      </c>
      <c r="E26" s="344" t="s">
        <v>682</v>
      </c>
      <c r="F26" s="328" t="s">
        <v>673</v>
      </c>
      <c r="G26" s="338">
        <v>262</v>
      </c>
      <c r="H26" s="339"/>
      <c r="K26" s="334"/>
    </row>
    <row r="27" spans="1:11" s="333" customFormat="1" ht="21.95" customHeight="1">
      <c r="A27" s="325">
        <v>20</v>
      </c>
      <c r="B27" s="354" t="s">
        <v>683</v>
      </c>
      <c r="C27" s="330" t="s">
        <v>267</v>
      </c>
      <c r="D27" s="328" t="s">
        <v>635</v>
      </c>
      <c r="E27" s="344" t="s">
        <v>684</v>
      </c>
      <c r="F27" s="328" t="s">
        <v>673</v>
      </c>
      <c r="G27" s="338">
        <v>119</v>
      </c>
      <c r="H27" s="339"/>
      <c r="K27" s="334"/>
    </row>
    <row r="28" spans="1:11" s="340" customFormat="1" ht="21.95" customHeight="1">
      <c r="A28" s="325">
        <v>21</v>
      </c>
      <c r="B28" s="358" t="s">
        <v>685</v>
      </c>
      <c r="C28" s="330" t="s">
        <v>270</v>
      </c>
      <c r="D28" s="328" t="s">
        <v>653</v>
      </c>
      <c r="E28" s="344" t="s">
        <v>686</v>
      </c>
      <c r="F28" s="328" t="s">
        <v>673</v>
      </c>
      <c r="G28" s="338">
        <v>46</v>
      </c>
      <c r="H28" s="339"/>
      <c r="J28" s="333"/>
      <c r="K28" s="334"/>
    </row>
    <row r="29" spans="1:11" s="340" customFormat="1" ht="21.95" customHeight="1">
      <c r="A29" s="325">
        <v>22</v>
      </c>
      <c r="B29" s="336" t="s">
        <v>687</v>
      </c>
      <c r="C29" s="328" t="s">
        <v>278</v>
      </c>
      <c r="D29" s="328" t="s">
        <v>635</v>
      </c>
      <c r="E29" s="337" t="s">
        <v>277</v>
      </c>
      <c r="F29" s="330" t="s">
        <v>688</v>
      </c>
      <c r="G29" s="331">
        <v>513</v>
      </c>
      <c r="H29" s="339"/>
      <c r="J29" s="333"/>
      <c r="K29" s="334"/>
    </row>
    <row r="30" spans="1:11" s="340" customFormat="1" ht="21.95" customHeight="1">
      <c r="A30" s="325">
        <v>23</v>
      </c>
      <c r="B30" s="336" t="s">
        <v>279</v>
      </c>
      <c r="C30" s="328" t="s">
        <v>280</v>
      </c>
      <c r="D30" s="328" t="s">
        <v>678</v>
      </c>
      <c r="E30" s="337" t="s">
        <v>277</v>
      </c>
      <c r="F30" s="330" t="s">
        <v>688</v>
      </c>
      <c r="G30" s="338">
        <v>136</v>
      </c>
      <c r="H30" s="339"/>
      <c r="J30" s="333"/>
      <c r="K30" s="334"/>
    </row>
    <row r="31" spans="1:11" s="340" customFormat="1" ht="21.95" customHeight="1">
      <c r="A31" s="325">
        <v>24</v>
      </c>
      <c r="B31" s="359" t="s">
        <v>689</v>
      </c>
      <c r="C31" s="359" t="s">
        <v>690</v>
      </c>
      <c r="D31" s="359" t="s">
        <v>691</v>
      </c>
      <c r="E31" s="359" t="s">
        <v>692</v>
      </c>
      <c r="F31" s="360" t="s">
        <v>693</v>
      </c>
      <c r="G31" s="361">
        <v>757</v>
      </c>
      <c r="H31" s="359"/>
      <c r="J31" s="333"/>
      <c r="K31" s="334"/>
    </row>
    <row r="32" spans="1:11" s="340" customFormat="1" ht="21.95" customHeight="1">
      <c r="A32" s="325">
        <v>25</v>
      </c>
      <c r="B32" s="336" t="s">
        <v>356</v>
      </c>
      <c r="C32" s="328" t="s">
        <v>357</v>
      </c>
      <c r="D32" s="328" t="s">
        <v>635</v>
      </c>
      <c r="E32" s="337" t="s">
        <v>356</v>
      </c>
      <c r="F32" s="330" t="s">
        <v>694</v>
      </c>
      <c r="G32" s="353">
        <v>110</v>
      </c>
      <c r="H32" s="339"/>
      <c r="J32" s="333"/>
      <c r="K32" s="334"/>
    </row>
    <row r="33" spans="1:11" s="333" customFormat="1" ht="21.95" customHeight="1">
      <c r="A33" s="325">
        <v>26</v>
      </c>
      <c r="B33" s="336" t="s">
        <v>358</v>
      </c>
      <c r="C33" s="328" t="s">
        <v>360</v>
      </c>
      <c r="D33" s="328" t="s">
        <v>649</v>
      </c>
      <c r="E33" s="337" t="s">
        <v>359</v>
      </c>
      <c r="F33" s="330" t="s">
        <v>694</v>
      </c>
      <c r="G33" s="353">
        <v>80</v>
      </c>
      <c r="H33" s="339"/>
      <c r="K33" s="334"/>
    </row>
    <row r="34" spans="1:11" s="333" customFormat="1" ht="21.95" customHeight="1">
      <c r="A34" s="325">
        <v>27</v>
      </c>
      <c r="B34" s="336" t="s">
        <v>369</v>
      </c>
      <c r="C34" s="328" t="s">
        <v>371</v>
      </c>
      <c r="D34" s="328" t="s">
        <v>695</v>
      </c>
      <c r="E34" s="337" t="s">
        <v>370</v>
      </c>
      <c r="F34" s="330" t="s">
        <v>696</v>
      </c>
      <c r="G34" s="353">
        <v>400</v>
      </c>
      <c r="H34" s="339"/>
      <c r="K34" s="334"/>
    </row>
    <row r="35" spans="1:11" s="333" customFormat="1" ht="21.95" customHeight="1">
      <c r="A35" s="325">
        <v>28</v>
      </c>
      <c r="B35" s="336" t="s">
        <v>372</v>
      </c>
      <c r="C35" s="328" t="s">
        <v>374</v>
      </c>
      <c r="D35" s="328" t="s">
        <v>697</v>
      </c>
      <c r="E35" s="337" t="s">
        <v>373</v>
      </c>
      <c r="F35" s="330" t="s">
        <v>696</v>
      </c>
      <c r="G35" s="353">
        <v>220</v>
      </c>
      <c r="H35" s="339" t="s">
        <v>652</v>
      </c>
      <c r="K35" s="334"/>
    </row>
    <row r="36" spans="1:11" s="333" customFormat="1" ht="21.95" customHeight="1">
      <c r="A36" s="325">
        <v>29</v>
      </c>
      <c r="B36" s="336" t="s">
        <v>698</v>
      </c>
      <c r="C36" s="328" t="s">
        <v>699</v>
      </c>
      <c r="D36" s="362" t="s">
        <v>700</v>
      </c>
      <c r="E36" s="329" t="s">
        <v>188</v>
      </c>
      <c r="F36" s="352" t="s">
        <v>701</v>
      </c>
      <c r="G36" s="353">
        <v>2315</v>
      </c>
      <c r="H36" s="339"/>
      <c r="K36" s="334"/>
    </row>
    <row r="37" spans="1:11" s="333" customFormat="1" ht="21.95" customHeight="1">
      <c r="A37" s="325">
        <v>30</v>
      </c>
      <c r="B37" s="336" t="s">
        <v>702</v>
      </c>
      <c r="C37" s="328" t="s">
        <v>703</v>
      </c>
      <c r="D37" s="328" t="s">
        <v>704</v>
      </c>
      <c r="E37" s="329" t="s">
        <v>188</v>
      </c>
      <c r="F37" s="352" t="s">
        <v>701</v>
      </c>
      <c r="G37" s="353">
        <v>2205</v>
      </c>
      <c r="H37" s="339"/>
      <c r="K37" s="334"/>
    </row>
    <row r="38" spans="1:11" ht="21.95" customHeight="1">
      <c r="A38" s="363"/>
      <c r="B38" s="364" t="s">
        <v>705</v>
      </c>
      <c r="C38" s="363"/>
      <c r="D38" s="365"/>
      <c r="E38" s="366"/>
      <c r="F38" s="366"/>
      <c r="G38" s="367">
        <f>SUM(G8:G37)</f>
        <v>13091</v>
      </c>
      <c r="H38" s="368"/>
      <c r="K38" s="370"/>
    </row>
    <row r="39" spans="1:11" s="375" customFormat="1" ht="20.25" customHeight="1">
      <c r="A39" s="371"/>
      <c r="B39" s="372" t="s">
        <v>706</v>
      </c>
      <c r="C39" s="363"/>
      <c r="D39" s="365"/>
      <c r="E39" s="366"/>
      <c r="F39" s="366"/>
      <c r="G39" s="373">
        <f>G38*20%</f>
        <v>2618.2000000000003</v>
      </c>
      <c r="H39" s="363"/>
      <c r="I39" s="369"/>
      <c r="J39" s="374"/>
    </row>
    <row r="40" spans="1:11" ht="21.75" customHeight="1">
      <c r="A40" s="363"/>
      <c r="B40" s="372" t="s">
        <v>707</v>
      </c>
      <c r="C40" s="363"/>
      <c r="D40" s="365"/>
      <c r="E40" s="366"/>
      <c r="F40" s="366"/>
      <c r="G40" s="373">
        <f>SUM(G38:G39)</f>
        <v>15709.2</v>
      </c>
      <c r="H40" s="363"/>
    </row>
  </sheetData>
  <mergeCells count="1">
    <mergeCell ref="A5:H5"/>
  </mergeCells>
  <phoneticPr fontId="4" type="noConversion"/>
  <printOptions horizontalCentered="1"/>
  <pageMargins left="0.11811023622047245" right="0.15748031496062992" top="0.36" bottom="0.39" header="0.31496062992125984" footer="0.15748031496062992"/>
  <pageSetup paperSize="9" scale="72" orientation="portrait" r:id="rId1"/>
  <headerFooter alignWithMargins="0">
    <oddFooter>&amp;C&amp;"Tahoma,보통"&amp;12&amp;P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E32" sqref="E32"/>
    </sheetView>
  </sheetViews>
  <sheetFormatPr defaultRowHeight="16.5"/>
  <cols>
    <col min="1" max="1" width="13.75" customWidth="1"/>
    <col min="2" max="2" width="13.625" customWidth="1"/>
    <col min="3" max="3" width="7.125" customWidth="1"/>
    <col min="4" max="4" width="12.875" customWidth="1"/>
    <col min="5" max="5" width="9" style="446"/>
  </cols>
  <sheetData>
    <row r="1" spans="1:5" ht="17.25" thickTop="1">
      <c r="A1" s="425" t="s">
        <v>782</v>
      </c>
      <c r="B1" s="426">
        <v>3212558</v>
      </c>
      <c r="C1" s="427">
        <v>5</v>
      </c>
      <c r="D1" s="428">
        <v>2738796</v>
      </c>
      <c r="E1" s="445">
        <f>B1-D1</f>
        <v>473762</v>
      </c>
    </row>
    <row r="2" spans="1:5">
      <c r="A2" s="429" t="s">
        <v>783</v>
      </c>
      <c r="B2" s="430">
        <v>1070853</v>
      </c>
      <c r="C2" s="431">
        <v>7</v>
      </c>
      <c r="D2" s="432">
        <v>929880</v>
      </c>
      <c r="E2" s="445">
        <f t="shared" ref="E2:E25" si="0">B2-D2</f>
        <v>140973</v>
      </c>
    </row>
    <row r="3" spans="1:5">
      <c r="A3" s="433" t="s">
        <v>784</v>
      </c>
      <c r="B3" s="426">
        <v>808043</v>
      </c>
      <c r="C3" s="427">
        <v>3</v>
      </c>
      <c r="D3" s="428">
        <v>360000</v>
      </c>
      <c r="E3" s="445">
        <f t="shared" si="0"/>
        <v>448043</v>
      </c>
    </row>
    <row r="4" spans="1:5">
      <c r="A4" s="429" t="s">
        <v>785</v>
      </c>
      <c r="B4" s="430">
        <v>1121846</v>
      </c>
      <c r="C4" s="431">
        <v>3</v>
      </c>
      <c r="D4" s="432">
        <v>1154640</v>
      </c>
      <c r="E4" s="445">
        <f t="shared" si="0"/>
        <v>-32794</v>
      </c>
    </row>
    <row r="5" spans="1:5">
      <c r="A5" s="433" t="s">
        <v>786</v>
      </c>
      <c r="B5" s="426">
        <v>686444</v>
      </c>
      <c r="C5" s="427">
        <v>4</v>
      </c>
      <c r="D5" s="428">
        <v>420000</v>
      </c>
      <c r="E5" s="445">
        <f t="shared" si="0"/>
        <v>266444</v>
      </c>
    </row>
    <row r="6" spans="1:5">
      <c r="A6" s="429" t="s">
        <v>787</v>
      </c>
      <c r="B6" s="430">
        <v>353028</v>
      </c>
      <c r="C6" s="431">
        <v>3</v>
      </c>
      <c r="D6" s="432">
        <v>372000</v>
      </c>
      <c r="E6" s="445">
        <f t="shared" si="0"/>
        <v>-18972</v>
      </c>
    </row>
    <row r="7" spans="1:5">
      <c r="A7" s="433" t="s">
        <v>788</v>
      </c>
      <c r="B7" s="426">
        <v>910029</v>
      </c>
      <c r="C7" s="427">
        <v>2</v>
      </c>
      <c r="D7" s="428">
        <v>451692</v>
      </c>
      <c r="E7" s="445">
        <f t="shared" si="0"/>
        <v>458337</v>
      </c>
    </row>
    <row r="8" spans="1:5">
      <c r="A8" s="429" t="s">
        <v>789</v>
      </c>
      <c r="B8" s="430">
        <v>1329740</v>
      </c>
      <c r="C8" s="431">
        <v>5</v>
      </c>
      <c r="D8" s="432">
        <v>1802436</v>
      </c>
      <c r="E8" s="445">
        <f t="shared" si="0"/>
        <v>-472696</v>
      </c>
    </row>
    <row r="9" spans="1:5">
      <c r="A9" s="433" t="s">
        <v>790</v>
      </c>
      <c r="B9" s="426">
        <v>607993</v>
      </c>
      <c r="C9" s="427">
        <v>6</v>
      </c>
      <c r="D9" s="428">
        <v>1044000</v>
      </c>
      <c r="E9" s="445">
        <f t="shared" si="0"/>
        <v>-436007</v>
      </c>
    </row>
    <row r="10" spans="1:5">
      <c r="A10" s="429" t="s">
        <v>791</v>
      </c>
      <c r="B10" s="430">
        <v>623683</v>
      </c>
      <c r="C10" s="431">
        <v>3</v>
      </c>
      <c r="D10" s="432">
        <v>413220</v>
      </c>
      <c r="E10" s="445">
        <f t="shared" si="0"/>
        <v>210463</v>
      </c>
    </row>
    <row r="11" spans="1:5">
      <c r="A11" s="433" t="s">
        <v>792</v>
      </c>
      <c r="B11" s="426">
        <v>745280</v>
      </c>
      <c r="C11" s="427">
        <v>2</v>
      </c>
      <c r="D11" s="428">
        <v>924408</v>
      </c>
      <c r="E11" s="445">
        <f t="shared" si="0"/>
        <v>-179128</v>
      </c>
    </row>
    <row r="12" spans="1:5">
      <c r="A12" s="429" t="s">
        <v>793</v>
      </c>
      <c r="B12" s="430">
        <v>674676</v>
      </c>
      <c r="C12" s="431">
        <v>6</v>
      </c>
      <c r="D12" s="432">
        <v>763236</v>
      </c>
      <c r="E12" s="445">
        <f t="shared" si="0"/>
        <v>-88560</v>
      </c>
    </row>
    <row r="13" spans="1:5">
      <c r="A13" s="433" t="s">
        <v>794</v>
      </c>
      <c r="B13" s="426">
        <v>760972</v>
      </c>
      <c r="C13" s="427">
        <v>3</v>
      </c>
      <c r="D13" s="428">
        <v>936468</v>
      </c>
      <c r="E13" s="445">
        <f t="shared" si="0"/>
        <v>-175496</v>
      </c>
    </row>
    <row r="14" spans="1:5">
      <c r="A14" s="429" t="s">
        <v>795</v>
      </c>
      <c r="B14" s="430">
        <v>674676</v>
      </c>
      <c r="C14" s="431">
        <v>1</v>
      </c>
      <c r="D14" s="432">
        <v>1008324</v>
      </c>
      <c r="E14" s="445">
        <f t="shared" si="0"/>
        <v>-333648</v>
      </c>
    </row>
    <row r="15" spans="1:5">
      <c r="A15" s="433" t="s">
        <v>796</v>
      </c>
      <c r="B15" s="426">
        <v>435402</v>
      </c>
      <c r="C15" s="427">
        <v>4</v>
      </c>
      <c r="D15" s="428">
        <v>756000</v>
      </c>
      <c r="E15" s="445">
        <f t="shared" si="0"/>
        <v>-320598</v>
      </c>
    </row>
    <row r="16" spans="1:5">
      <c r="A16" s="429" t="s">
        <v>797</v>
      </c>
      <c r="B16" s="430">
        <v>584458</v>
      </c>
      <c r="C16" s="431">
        <v>4</v>
      </c>
      <c r="D16" s="432">
        <v>600000</v>
      </c>
      <c r="E16" s="445">
        <f t="shared" si="0"/>
        <v>-15542</v>
      </c>
    </row>
    <row r="17" spans="1:5">
      <c r="A17" s="434" t="s">
        <v>798</v>
      </c>
      <c r="B17" s="426">
        <v>513852</v>
      </c>
      <c r="C17" s="427">
        <v>3</v>
      </c>
      <c r="D17" s="428">
        <v>360000</v>
      </c>
      <c r="E17" s="445">
        <f t="shared" si="0"/>
        <v>153852</v>
      </c>
    </row>
    <row r="18" spans="1:5">
      <c r="A18" s="429" t="s">
        <v>799</v>
      </c>
      <c r="B18" s="430">
        <v>435402</v>
      </c>
      <c r="C18" s="431">
        <v>2</v>
      </c>
      <c r="D18" s="432">
        <v>360000</v>
      </c>
      <c r="E18" s="445">
        <f t="shared" si="0"/>
        <v>75402</v>
      </c>
    </row>
    <row r="19" spans="1:5">
      <c r="A19" s="433" t="s">
        <v>800</v>
      </c>
      <c r="B19" s="426">
        <v>588381</v>
      </c>
      <c r="C19" s="427">
        <v>3</v>
      </c>
      <c r="D19" s="428">
        <v>853080</v>
      </c>
      <c r="E19" s="445">
        <f t="shared" si="0"/>
        <v>-264699</v>
      </c>
    </row>
    <row r="20" spans="1:5">
      <c r="A20" s="429" t="s">
        <v>801</v>
      </c>
      <c r="B20" s="430">
        <v>651141</v>
      </c>
      <c r="C20" s="431">
        <v>3</v>
      </c>
      <c r="D20" s="432">
        <v>921840</v>
      </c>
      <c r="E20" s="445">
        <f t="shared" si="0"/>
        <v>-270699</v>
      </c>
    </row>
    <row r="21" spans="1:5">
      <c r="A21" s="433" t="s">
        <v>802</v>
      </c>
      <c r="B21" s="426">
        <v>655064</v>
      </c>
      <c r="C21" s="427">
        <v>3</v>
      </c>
      <c r="D21" s="428">
        <v>720000</v>
      </c>
      <c r="E21" s="445">
        <f t="shared" si="0"/>
        <v>-64936</v>
      </c>
    </row>
    <row r="22" spans="1:5">
      <c r="A22" s="429" t="s">
        <v>803</v>
      </c>
      <c r="B22" s="430">
        <v>431479</v>
      </c>
      <c r="C22" s="431">
        <v>0</v>
      </c>
      <c r="D22" s="435">
        <v>0</v>
      </c>
      <c r="E22" s="445">
        <f t="shared" si="0"/>
        <v>431479</v>
      </c>
    </row>
    <row r="23" spans="1:5">
      <c r="A23" s="436" t="s">
        <v>804</v>
      </c>
      <c r="B23" s="426">
        <v>17875000</v>
      </c>
      <c r="C23" s="427">
        <v>75</v>
      </c>
      <c r="D23" s="428">
        <v>17890020</v>
      </c>
      <c r="E23" s="445">
        <f t="shared" si="0"/>
        <v>-15020</v>
      </c>
    </row>
    <row r="24" spans="1:5" ht="17.25" thickBot="1">
      <c r="A24" s="437" t="s">
        <v>458</v>
      </c>
      <c r="B24" s="438">
        <v>2000000</v>
      </c>
      <c r="C24" s="439">
        <v>18</v>
      </c>
      <c r="D24" s="440">
        <v>1998000</v>
      </c>
      <c r="E24" s="445">
        <f t="shared" si="0"/>
        <v>2000</v>
      </c>
    </row>
    <row r="25" spans="1:5" ht="18" thickTop="1" thickBot="1">
      <c r="A25" s="441" t="s">
        <v>805</v>
      </c>
      <c r="B25" s="442">
        <v>19875000</v>
      </c>
      <c r="C25" s="443">
        <v>93</v>
      </c>
      <c r="D25" s="444">
        <v>19888020</v>
      </c>
      <c r="E25" s="445">
        <f t="shared" si="0"/>
        <v>-13020</v>
      </c>
    </row>
    <row r="26" spans="1:5" ht="17.25" thickTop="1"/>
  </sheetData>
  <phoneticPr fontId="4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94"/>
  <sheetViews>
    <sheetView tabSelected="1" workbookViewId="0">
      <selection activeCell="I3" sqref="I3"/>
    </sheetView>
  </sheetViews>
  <sheetFormatPr defaultRowHeight="24.75" customHeight="1"/>
  <cols>
    <col min="1" max="2" width="7" customWidth="1"/>
    <col min="3" max="3" width="0" hidden="1" customWidth="1"/>
    <col min="5" max="5" width="6.125" customWidth="1"/>
    <col min="10" max="10" width="10.625" customWidth="1"/>
    <col min="11" max="11" width="61.625" bestFit="1" customWidth="1"/>
    <col min="12" max="12" width="28" bestFit="1" customWidth="1"/>
    <col min="13" max="13" width="11.5" customWidth="1"/>
  </cols>
  <sheetData>
    <row r="1" spans="1:15" ht="41.25" customHeight="1">
      <c r="A1" s="471" t="s">
        <v>0</v>
      </c>
      <c r="B1" s="472" t="s">
        <v>806</v>
      </c>
      <c r="C1" s="473" t="s">
        <v>2</v>
      </c>
      <c r="D1" s="471" t="s">
        <v>3</v>
      </c>
      <c r="E1" s="474" t="s">
        <v>807</v>
      </c>
      <c r="F1" s="476" t="s">
        <v>5</v>
      </c>
      <c r="G1" s="474" t="s">
        <v>468</v>
      </c>
      <c r="H1" s="474" t="s">
        <v>467</v>
      </c>
      <c r="I1" s="474" t="s">
        <v>466</v>
      </c>
      <c r="J1" s="474" t="s">
        <v>811</v>
      </c>
      <c r="K1" s="501" t="s">
        <v>6</v>
      </c>
      <c r="L1" s="476" t="s">
        <v>7</v>
      </c>
      <c r="M1" s="476" t="s">
        <v>8</v>
      </c>
      <c r="N1" s="477" t="s">
        <v>9</v>
      </c>
      <c r="O1" s="471" t="s">
        <v>10</v>
      </c>
    </row>
    <row r="2" spans="1:15" ht="30" customHeight="1">
      <c r="A2" s="447">
        <v>1</v>
      </c>
      <c r="B2" s="475" t="s">
        <v>17</v>
      </c>
      <c r="C2" s="448" t="s">
        <v>18</v>
      </c>
      <c r="D2" s="447" t="s">
        <v>19</v>
      </c>
      <c r="E2" s="447">
        <v>1</v>
      </c>
      <c r="F2" s="447" t="s">
        <v>21</v>
      </c>
      <c r="G2" s="478">
        <v>1</v>
      </c>
      <c r="H2" s="447" t="s">
        <v>22</v>
      </c>
      <c r="I2" s="447" t="s">
        <v>23</v>
      </c>
      <c r="J2" s="447">
        <v>1</v>
      </c>
      <c r="K2" s="502" t="s">
        <v>24</v>
      </c>
      <c r="L2" s="450" t="s">
        <v>25</v>
      </c>
      <c r="M2" s="451" t="s">
        <v>26</v>
      </c>
      <c r="N2" s="479" t="s">
        <v>27</v>
      </c>
      <c r="O2" s="453">
        <v>6</v>
      </c>
    </row>
    <row r="3" spans="1:15" ht="30" customHeight="1">
      <c r="A3" s="447">
        <v>2</v>
      </c>
      <c r="B3" s="475" t="s">
        <v>17</v>
      </c>
      <c r="C3" s="448" t="s">
        <v>18</v>
      </c>
      <c r="D3" s="447" t="s">
        <v>19</v>
      </c>
      <c r="E3" s="447">
        <v>1</v>
      </c>
      <c r="F3" s="447" t="s">
        <v>21</v>
      </c>
      <c r="G3" s="478">
        <v>2</v>
      </c>
      <c r="H3" s="447" t="s">
        <v>22</v>
      </c>
      <c r="I3" s="447" t="s">
        <v>23</v>
      </c>
      <c r="J3" s="447">
        <v>1</v>
      </c>
      <c r="K3" s="502" t="s">
        <v>28</v>
      </c>
      <c r="L3" s="450" t="s">
        <v>29</v>
      </c>
      <c r="M3" s="451" t="s">
        <v>30</v>
      </c>
      <c r="N3" s="479" t="s">
        <v>31</v>
      </c>
      <c r="O3" s="453">
        <v>11</v>
      </c>
    </row>
    <row r="4" spans="1:15" ht="30" customHeight="1">
      <c r="A4" s="447">
        <v>3</v>
      </c>
      <c r="B4" s="475" t="s">
        <v>32</v>
      </c>
      <c r="C4" s="448" t="s">
        <v>18</v>
      </c>
      <c r="D4" s="447" t="s">
        <v>19</v>
      </c>
      <c r="E4" s="447">
        <v>1</v>
      </c>
      <c r="F4" s="447" t="s">
        <v>21</v>
      </c>
      <c r="G4" s="478">
        <v>3</v>
      </c>
      <c r="H4" s="447" t="s">
        <v>22</v>
      </c>
      <c r="I4" s="447" t="s">
        <v>23</v>
      </c>
      <c r="J4" s="447">
        <v>1</v>
      </c>
      <c r="K4" s="502" t="s">
        <v>37</v>
      </c>
      <c r="L4" s="450" t="s">
        <v>38</v>
      </c>
      <c r="M4" s="451" t="s">
        <v>39</v>
      </c>
      <c r="N4" s="479" t="s">
        <v>40</v>
      </c>
      <c r="O4" s="453">
        <v>6</v>
      </c>
    </row>
    <row r="5" spans="1:15" ht="30" customHeight="1">
      <c r="A5" s="447">
        <v>4</v>
      </c>
      <c r="B5" s="475" t="s">
        <v>32</v>
      </c>
      <c r="C5" s="448" t="s">
        <v>18</v>
      </c>
      <c r="D5" s="447" t="s">
        <v>19</v>
      </c>
      <c r="E5" s="447">
        <v>1</v>
      </c>
      <c r="F5" s="447" t="s">
        <v>21</v>
      </c>
      <c r="G5" s="478">
        <v>4</v>
      </c>
      <c r="H5" s="447" t="s">
        <v>45</v>
      </c>
      <c r="I5" s="447" t="s">
        <v>23</v>
      </c>
      <c r="J5" s="447">
        <v>1</v>
      </c>
      <c r="K5" s="503" t="s">
        <v>47</v>
      </c>
      <c r="L5" s="450" t="s">
        <v>48</v>
      </c>
      <c r="M5" s="451" t="s">
        <v>49</v>
      </c>
      <c r="N5" s="479" t="s">
        <v>50</v>
      </c>
      <c r="O5" s="453">
        <v>6</v>
      </c>
    </row>
    <row r="6" spans="1:15" ht="30" customHeight="1">
      <c r="A6" s="447">
        <v>5</v>
      </c>
      <c r="B6" s="475" t="s">
        <v>32</v>
      </c>
      <c r="C6" s="448" t="s">
        <v>18</v>
      </c>
      <c r="D6" s="447" t="s">
        <v>19</v>
      </c>
      <c r="E6" s="447">
        <v>1</v>
      </c>
      <c r="F6" s="447" t="s">
        <v>21</v>
      </c>
      <c r="G6" s="478">
        <v>5</v>
      </c>
      <c r="H6" s="447" t="s">
        <v>51</v>
      </c>
      <c r="I6" s="447" t="s">
        <v>23</v>
      </c>
      <c r="J6" s="447">
        <v>1</v>
      </c>
      <c r="K6" s="503" t="s">
        <v>53</v>
      </c>
      <c r="L6" s="450" t="s">
        <v>54</v>
      </c>
      <c r="M6" s="451" t="s">
        <v>55</v>
      </c>
      <c r="N6" s="479" t="s">
        <v>56</v>
      </c>
      <c r="O6" s="453">
        <v>4</v>
      </c>
    </row>
    <row r="7" spans="1:15" ht="30" customHeight="1">
      <c r="A7" s="447">
        <v>6</v>
      </c>
      <c r="B7" s="475" t="s">
        <v>32</v>
      </c>
      <c r="C7" s="448" t="s">
        <v>18</v>
      </c>
      <c r="D7" s="447" t="s">
        <v>19</v>
      </c>
      <c r="E7" s="447">
        <v>2</v>
      </c>
      <c r="F7" s="447" t="s">
        <v>60</v>
      </c>
      <c r="G7" s="478">
        <v>1</v>
      </c>
      <c r="H7" s="447" t="s">
        <v>51</v>
      </c>
      <c r="I7" s="447" t="s">
        <v>23</v>
      </c>
      <c r="J7" s="447">
        <v>1</v>
      </c>
      <c r="K7" s="504" t="s">
        <v>810</v>
      </c>
      <c r="L7" s="450" t="s">
        <v>63</v>
      </c>
      <c r="M7" s="451" t="s">
        <v>64</v>
      </c>
      <c r="N7" s="479" t="s">
        <v>50</v>
      </c>
      <c r="O7" s="453">
        <v>6</v>
      </c>
    </row>
    <row r="8" spans="1:15" ht="30" customHeight="1">
      <c r="A8" s="447">
        <v>7</v>
      </c>
      <c r="B8" s="447" t="s">
        <v>17</v>
      </c>
      <c r="C8" s="448" t="s">
        <v>18</v>
      </c>
      <c r="D8" s="447" t="s">
        <v>19</v>
      </c>
      <c r="E8" s="447">
        <v>2</v>
      </c>
      <c r="F8" s="447" t="s">
        <v>60</v>
      </c>
      <c r="G8" s="478">
        <v>2</v>
      </c>
      <c r="H8" s="447" t="s">
        <v>51</v>
      </c>
      <c r="I8" s="447" t="s">
        <v>23</v>
      </c>
      <c r="J8" s="447">
        <v>1</v>
      </c>
      <c r="K8" s="505" t="s">
        <v>68</v>
      </c>
      <c r="L8" s="480" t="s">
        <v>69</v>
      </c>
      <c r="M8" s="481" t="s">
        <v>70</v>
      </c>
      <c r="N8" s="452" t="s">
        <v>71</v>
      </c>
      <c r="O8" s="453">
        <v>12</v>
      </c>
    </row>
    <row r="9" spans="1:15" ht="30" customHeight="1">
      <c r="A9" s="447">
        <v>8</v>
      </c>
      <c r="B9" s="447" t="s">
        <v>32</v>
      </c>
      <c r="C9" s="448" t="s">
        <v>18</v>
      </c>
      <c r="D9" s="447" t="s">
        <v>19</v>
      </c>
      <c r="E9" s="447">
        <v>2</v>
      </c>
      <c r="F9" s="447" t="s">
        <v>60</v>
      </c>
      <c r="G9" s="478">
        <v>3</v>
      </c>
      <c r="H9" s="447" t="s">
        <v>51</v>
      </c>
      <c r="I9" s="447" t="s">
        <v>23</v>
      </c>
      <c r="J9" s="447">
        <v>1</v>
      </c>
      <c r="K9" s="506" t="s">
        <v>77</v>
      </c>
      <c r="L9" s="480" t="s">
        <v>78</v>
      </c>
      <c r="M9" s="447" t="s">
        <v>79</v>
      </c>
      <c r="N9" s="482" t="s">
        <v>56</v>
      </c>
      <c r="O9" s="483">
        <v>4</v>
      </c>
    </row>
    <row r="10" spans="1:15" ht="30" customHeight="1">
      <c r="A10" s="447">
        <v>9</v>
      </c>
      <c r="B10" s="447" t="s">
        <v>32</v>
      </c>
      <c r="C10" s="448" t="s">
        <v>18</v>
      </c>
      <c r="D10" s="447" t="s">
        <v>19</v>
      </c>
      <c r="E10" s="447">
        <v>2</v>
      </c>
      <c r="F10" s="447" t="s">
        <v>60</v>
      </c>
      <c r="G10" s="478">
        <v>4</v>
      </c>
      <c r="H10" s="447" t="s">
        <v>51</v>
      </c>
      <c r="I10" s="447" t="s">
        <v>23</v>
      </c>
      <c r="J10" s="447">
        <v>1</v>
      </c>
      <c r="K10" s="507" t="s">
        <v>86</v>
      </c>
      <c r="L10" s="455" t="s">
        <v>87</v>
      </c>
      <c r="M10" s="447" t="s">
        <v>88</v>
      </c>
      <c r="N10" s="482" t="s">
        <v>89</v>
      </c>
      <c r="O10" s="483">
        <v>2</v>
      </c>
    </row>
    <row r="11" spans="1:15" ht="30" customHeight="1">
      <c r="A11" s="447">
        <v>10</v>
      </c>
      <c r="B11" s="447" t="s">
        <v>17</v>
      </c>
      <c r="C11" s="448" t="s">
        <v>18</v>
      </c>
      <c r="D11" s="447" t="s">
        <v>19</v>
      </c>
      <c r="E11" s="447">
        <v>2</v>
      </c>
      <c r="F11" s="447" t="s">
        <v>60</v>
      </c>
      <c r="G11" s="478">
        <v>5</v>
      </c>
      <c r="H11" s="447" t="s">
        <v>51</v>
      </c>
      <c r="I11" s="447" t="s">
        <v>23</v>
      </c>
      <c r="J11" s="447">
        <v>1</v>
      </c>
      <c r="K11" s="505" t="s">
        <v>91</v>
      </c>
      <c r="L11" s="454" t="s">
        <v>92</v>
      </c>
      <c r="M11" s="475" t="s">
        <v>93</v>
      </c>
      <c r="N11" s="482" t="s">
        <v>94</v>
      </c>
      <c r="O11" s="483">
        <v>6</v>
      </c>
    </row>
    <row r="12" spans="1:15" ht="30" customHeight="1">
      <c r="A12" s="447">
        <v>11</v>
      </c>
      <c r="B12" s="447" t="s">
        <v>32</v>
      </c>
      <c r="C12" s="448" t="s">
        <v>18</v>
      </c>
      <c r="D12" s="447" t="s">
        <v>19</v>
      </c>
      <c r="E12" s="447">
        <v>2</v>
      </c>
      <c r="F12" s="447" t="s">
        <v>60</v>
      </c>
      <c r="G12" s="478">
        <v>6</v>
      </c>
      <c r="H12" s="447" t="s">
        <v>51</v>
      </c>
      <c r="I12" s="447" t="s">
        <v>99</v>
      </c>
      <c r="J12" s="447">
        <v>1</v>
      </c>
      <c r="K12" s="506" t="s">
        <v>100</v>
      </c>
      <c r="L12" s="454" t="s">
        <v>101</v>
      </c>
      <c r="M12" s="481" t="s">
        <v>102</v>
      </c>
      <c r="N12" s="457" t="s">
        <v>56</v>
      </c>
      <c r="O12" s="483">
        <v>4</v>
      </c>
    </row>
    <row r="13" spans="1:15" ht="30" customHeight="1">
      <c r="A13" s="447">
        <v>12</v>
      </c>
      <c r="B13" s="447" t="s">
        <v>32</v>
      </c>
      <c r="C13" s="448" t="s">
        <v>18</v>
      </c>
      <c r="D13" s="447" t="s">
        <v>19</v>
      </c>
      <c r="E13" s="447">
        <v>2</v>
      </c>
      <c r="F13" s="447" t="s">
        <v>60</v>
      </c>
      <c r="G13" s="478">
        <v>7</v>
      </c>
      <c r="H13" s="447" t="s">
        <v>51</v>
      </c>
      <c r="I13" s="447" t="s">
        <v>105</v>
      </c>
      <c r="J13" s="447">
        <v>1</v>
      </c>
      <c r="K13" s="506" t="s">
        <v>106</v>
      </c>
      <c r="L13" s="454" t="s">
        <v>107</v>
      </c>
      <c r="M13" s="451" t="s">
        <v>108</v>
      </c>
      <c r="N13" s="452" t="s">
        <v>109</v>
      </c>
      <c r="O13" s="483">
        <v>4</v>
      </c>
    </row>
    <row r="14" spans="1:15" ht="30" customHeight="1">
      <c r="A14" s="447">
        <v>13</v>
      </c>
      <c r="B14" s="447" t="s">
        <v>32</v>
      </c>
      <c r="C14" s="448" t="s">
        <v>18</v>
      </c>
      <c r="D14" s="447" t="s">
        <v>19</v>
      </c>
      <c r="E14" s="447">
        <v>3</v>
      </c>
      <c r="F14" s="447" t="s">
        <v>111</v>
      </c>
      <c r="G14" s="478">
        <v>1</v>
      </c>
      <c r="H14" s="447" t="s">
        <v>51</v>
      </c>
      <c r="I14" s="447" t="s">
        <v>23</v>
      </c>
      <c r="J14" s="447">
        <v>1</v>
      </c>
      <c r="K14" s="508" t="s">
        <v>112</v>
      </c>
      <c r="L14" s="484" t="s">
        <v>113</v>
      </c>
      <c r="M14" s="481" t="s">
        <v>114</v>
      </c>
      <c r="N14" s="479" t="s">
        <v>109</v>
      </c>
      <c r="O14" s="483">
        <v>4</v>
      </c>
    </row>
    <row r="15" spans="1:15" ht="30" customHeight="1">
      <c r="A15" s="447">
        <v>14</v>
      </c>
      <c r="B15" s="447" t="s">
        <v>32</v>
      </c>
      <c r="C15" s="448" t="s">
        <v>18</v>
      </c>
      <c r="D15" s="447" t="s">
        <v>19</v>
      </c>
      <c r="E15" s="447">
        <v>3</v>
      </c>
      <c r="F15" s="447" t="s">
        <v>111</v>
      </c>
      <c r="G15" s="475">
        <v>2</v>
      </c>
      <c r="H15" s="447" t="s">
        <v>45</v>
      </c>
      <c r="I15" s="447" t="s">
        <v>23</v>
      </c>
      <c r="J15" s="447">
        <v>1</v>
      </c>
      <c r="K15" s="508" t="s">
        <v>115</v>
      </c>
      <c r="L15" s="484" t="s">
        <v>116</v>
      </c>
      <c r="M15" s="481" t="s">
        <v>117</v>
      </c>
      <c r="N15" s="479" t="s">
        <v>71</v>
      </c>
      <c r="O15" s="453">
        <v>12</v>
      </c>
    </row>
    <row r="16" spans="1:15" ht="30" customHeight="1">
      <c r="A16" s="447">
        <v>15</v>
      </c>
      <c r="B16" s="447" t="s">
        <v>32</v>
      </c>
      <c r="C16" s="448" t="s">
        <v>18</v>
      </c>
      <c r="D16" s="447" t="s">
        <v>19</v>
      </c>
      <c r="E16" s="447">
        <v>3</v>
      </c>
      <c r="F16" s="447" t="s">
        <v>111</v>
      </c>
      <c r="G16" s="475">
        <v>2</v>
      </c>
      <c r="H16" s="447" t="s">
        <v>45</v>
      </c>
      <c r="I16" s="447" t="s">
        <v>23</v>
      </c>
      <c r="J16" s="447">
        <v>1</v>
      </c>
      <c r="K16" s="508" t="s">
        <v>809</v>
      </c>
      <c r="L16" s="484" t="s">
        <v>122</v>
      </c>
      <c r="M16" s="481" t="s">
        <v>117</v>
      </c>
      <c r="N16" s="479" t="s">
        <v>124</v>
      </c>
      <c r="O16" s="453">
        <v>4</v>
      </c>
    </row>
    <row r="17" spans="1:15" ht="30" customHeight="1">
      <c r="A17" s="447">
        <v>16</v>
      </c>
      <c r="B17" s="447" t="s">
        <v>32</v>
      </c>
      <c r="C17" s="448" t="s">
        <v>18</v>
      </c>
      <c r="D17" s="447" t="s">
        <v>19</v>
      </c>
      <c r="E17" s="447">
        <v>4</v>
      </c>
      <c r="F17" s="447" t="s">
        <v>126</v>
      </c>
      <c r="G17" s="475">
        <v>1</v>
      </c>
      <c r="H17" s="447" t="s">
        <v>51</v>
      </c>
      <c r="I17" s="447" t="s">
        <v>23</v>
      </c>
      <c r="J17" s="447">
        <v>1</v>
      </c>
      <c r="K17" s="506" t="s">
        <v>127</v>
      </c>
      <c r="L17" s="480" t="s">
        <v>128</v>
      </c>
      <c r="M17" s="475" t="s">
        <v>129</v>
      </c>
      <c r="N17" s="482" t="s">
        <v>56</v>
      </c>
      <c r="O17" s="483">
        <v>4</v>
      </c>
    </row>
    <row r="18" spans="1:15" ht="30" customHeight="1">
      <c r="A18" s="447">
        <v>17</v>
      </c>
      <c r="B18" s="447" t="s">
        <v>17</v>
      </c>
      <c r="C18" s="448" t="s">
        <v>18</v>
      </c>
      <c r="D18" s="447" t="s">
        <v>19</v>
      </c>
      <c r="E18" s="447">
        <v>4</v>
      </c>
      <c r="F18" s="447" t="s">
        <v>126</v>
      </c>
      <c r="G18" s="475">
        <v>2</v>
      </c>
      <c r="H18" s="447" t="s">
        <v>51</v>
      </c>
      <c r="I18" s="447" t="s">
        <v>23</v>
      </c>
      <c r="J18" s="447">
        <v>1</v>
      </c>
      <c r="K18" s="505" t="s">
        <v>130</v>
      </c>
      <c r="L18" s="454" t="s">
        <v>131</v>
      </c>
      <c r="M18" s="485" t="s">
        <v>132</v>
      </c>
      <c r="N18" s="482" t="s">
        <v>133</v>
      </c>
      <c r="O18" s="453">
        <v>12</v>
      </c>
    </row>
    <row r="19" spans="1:15" ht="30" customHeight="1">
      <c r="A19" s="447">
        <v>18</v>
      </c>
      <c r="B19" s="447" t="s">
        <v>17</v>
      </c>
      <c r="C19" s="448" t="s">
        <v>18</v>
      </c>
      <c r="D19" s="447" t="s">
        <v>19</v>
      </c>
      <c r="E19" s="447">
        <v>4</v>
      </c>
      <c r="F19" s="447" t="s">
        <v>126</v>
      </c>
      <c r="G19" s="475">
        <v>3</v>
      </c>
      <c r="H19" s="447" t="s">
        <v>51</v>
      </c>
      <c r="I19" s="447" t="s">
        <v>23</v>
      </c>
      <c r="J19" s="447">
        <v>1</v>
      </c>
      <c r="K19" s="505" t="s">
        <v>134</v>
      </c>
      <c r="L19" s="454" t="s">
        <v>135</v>
      </c>
      <c r="M19" s="475" t="s">
        <v>136</v>
      </c>
      <c r="N19" s="482" t="s">
        <v>137</v>
      </c>
      <c r="O19" s="483">
        <v>4</v>
      </c>
    </row>
    <row r="20" spans="1:15" ht="30" customHeight="1">
      <c r="A20" s="447">
        <v>19</v>
      </c>
      <c r="B20" s="475" t="s">
        <v>32</v>
      </c>
      <c r="C20" s="448" t="s">
        <v>18</v>
      </c>
      <c r="D20" s="447" t="s">
        <v>19</v>
      </c>
      <c r="E20" s="447">
        <v>5</v>
      </c>
      <c r="F20" s="447" t="s">
        <v>139</v>
      </c>
      <c r="G20" s="475">
        <v>1</v>
      </c>
      <c r="H20" s="447" t="s">
        <v>51</v>
      </c>
      <c r="I20" s="447" t="s">
        <v>23</v>
      </c>
      <c r="J20" s="447">
        <v>1</v>
      </c>
      <c r="K20" s="506" t="s">
        <v>140</v>
      </c>
      <c r="L20" s="450" t="s">
        <v>141</v>
      </c>
      <c r="M20" s="451" t="s">
        <v>142</v>
      </c>
      <c r="N20" s="479" t="s">
        <v>143</v>
      </c>
      <c r="O20" s="453">
        <v>2</v>
      </c>
    </row>
    <row r="21" spans="1:15" ht="30" customHeight="1">
      <c r="A21" s="447">
        <v>20</v>
      </c>
      <c r="B21" s="475" t="s">
        <v>32</v>
      </c>
      <c r="C21" s="448" t="s">
        <v>18</v>
      </c>
      <c r="D21" s="447" t="s">
        <v>19</v>
      </c>
      <c r="E21" s="447">
        <v>5</v>
      </c>
      <c r="F21" s="447" t="s">
        <v>139</v>
      </c>
      <c r="G21" s="475">
        <v>2</v>
      </c>
      <c r="H21" s="447" t="s">
        <v>45</v>
      </c>
      <c r="I21" s="447" t="s">
        <v>23</v>
      </c>
      <c r="J21" s="447">
        <v>1</v>
      </c>
      <c r="K21" s="506" t="s">
        <v>144</v>
      </c>
      <c r="L21" s="450" t="s">
        <v>145</v>
      </c>
      <c r="M21" s="451" t="s">
        <v>146</v>
      </c>
      <c r="N21" s="479" t="s">
        <v>124</v>
      </c>
      <c r="O21" s="453">
        <v>4</v>
      </c>
    </row>
    <row r="22" spans="1:15" ht="30" customHeight="1">
      <c r="A22" s="447">
        <v>21</v>
      </c>
      <c r="B22" s="475" t="s">
        <v>32</v>
      </c>
      <c r="C22" s="448" t="s">
        <v>18</v>
      </c>
      <c r="D22" s="447" t="s">
        <v>19</v>
      </c>
      <c r="E22" s="447">
        <v>5</v>
      </c>
      <c r="F22" s="447" t="s">
        <v>139</v>
      </c>
      <c r="G22" s="475">
        <v>3</v>
      </c>
      <c r="H22" s="447" t="s">
        <v>51</v>
      </c>
      <c r="I22" s="447" t="s">
        <v>23</v>
      </c>
      <c r="J22" s="447">
        <v>1</v>
      </c>
      <c r="K22" s="509" t="s">
        <v>147</v>
      </c>
      <c r="L22" s="450" t="s">
        <v>148</v>
      </c>
      <c r="M22" s="481" t="s">
        <v>149</v>
      </c>
      <c r="N22" s="479" t="s">
        <v>50</v>
      </c>
      <c r="O22" s="453">
        <v>6</v>
      </c>
    </row>
    <row r="23" spans="1:15" ht="30" customHeight="1">
      <c r="A23" s="447">
        <v>22</v>
      </c>
      <c r="B23" s="475" t="s">
        <v>32</v>
      </c>
      <c r="C23" s="448" t="s">
        <v>18</v>
      </c>
      <c r="D23" s="447" t="s">
        <v>19</v>
      </c>
      <c r="E23" s="447">
        <v>5</v>
      </c>
      <c r="F23" s="447" t="s">
        <v>139</v>
      </c>
      <c r="G23" s="475">
        <v>4</v>
      </c>
      <c r="H23" s="447" t="s">
        <v>45</v>
      </c>
      <c r="I23" s="447" t="s">
        <v>23</v>
      </c>
      <c r="J23" s="447">
        <v>1</v>
      </c>
      <c r="K23" s="509" t="s">
        <v>150</v>
      </c>
      <c r="L23" s="450" t="s">
        <v>151</v>
      </c>
      <c r="M23" s="481" t="s">
        <v>152</v>
      </c>
      <c r="N23" s="479" t="s">
        <v>124</v>
      </c>
      <c r="O23" s="453">
        <v>4</v>
      </c>
    </row>
    <row r="24" spans="1:15" ht="30" customHeight="1">
      <c r="A24" s="447">
        <v>23</v>
      </c>
      <c r="B24" s="475" t="s">
        <v>32</v>
      </c>
      <c r="C24" s="448" t="s">
        <v>18</v>
      </c>
      <c r="D24" s="447" t="s">
        <v>19</v>
      </c>
      <c r="E24" s="447">
        <v>6</v>
      </c>
      <c r="F24" s="447" t="s">
        <v>154</v>
      </c>
      <c r="G24" s="447">
        <v>1</v>
      </c>
      <c r="H24" s="447" t="s">
        <v>51</v>
      </c>
      <c r="I24" s="447" t="s">
        <v>23</v>
      </c>
      <c r="J24" s="447">
        <v>1</v>
      </c>
      <c r="K24" s="510" t="s">
        <v>155</v>
      </c>
      <c r="L24" s="480" t="s">
        <v>156</v>
      </c>
      <c r="M24" s="451" t="s">
        <v>157</v>
      </c>
      <c r="N24" s="452" t="s">
        <v>109</v>
      </c>
      <c r="O24" s="483">
        <v>4</v>
      </c>
    </row>
    <row r="25" spans="1:15" ht="30" customHeight="1">
      <c r="A25" s="447">
        <v>24</v>
      </c>
      <c r="B25" s="475" t="s">
        <v>32</v>
      </c>
      <c r="C25" s="448" t="s">
        <v>18</v>
      </c>
      <c r="D25" s="447" t="s">
        <v>19</v>
      </c>
      <c r="E25" s="447">
        <v>6</v>
      </c>
      <c r="F25" s="447" t="s">
        <v>154</v>
      </c>
      <c r="G25" s="447">
        <v>2</v>
      </c>
      <c r="H25" s="447" t="s">
        <v>51</v>
      </c>
      <c r="I25" s="447" t="s">
        <v>23</v>
      </c>
      <c r="J25" s="447">
        <v>1</v>
      </c>
      <c r="K25" s="510" t="s">
        <v>158</v>
      </c>
      <c r="L25" s="480" t="s">
        <v>159</v>
      </c>
      <c r="M25" s="451" t="s">
        <v>160</v>
      </c>
      <c r="N25" s="452" t="s">
        <v>109</v>
      </c>
      <c r="O25" s="483">
        <v>4</v>
      </c>
    </row>
    <row r="26" spans="1:15" ht="30" customHeight="1">
      <c r="A26" s="447">
        <v>25</v>
      </c>
      <c r="B26" s="475" t="s">
        <v>32</v>
      </c>
      <c r="C26" s="448" t="s">
        <v>18</v>
      </c>
      <c r="D26" s="447" t="s">
        <v>19</v>
      </c>
      <c r="E26" s="447">
        <v>6</v>
      </c>
      <c r="F26" s="447" t="s">
        <v>154</v>
      </c>
      <c r="G26" s="447">
        <v>3</v>
      </c>
      <c r="H26" s="447" t="s">
        <v>51</v>
      </c>
      <c r="I26" s="447" t="s">
        <v>23</v>
      </c>
      <c r="J26" s="447">
        <v>1</v>
      </c>
      <c r="K26" s="505" t="s">
        <v>161</v>
      </c>
      <c r="L26" s="480" t="s">
        <v>162</v>
      </c>
      <c r="M26" s="475"/>
      <c r="N26" s="482" t="s">
        <v>163</v>
      </c>
      <c r="O26" s="483">
        <v>24</v>
      </c>
    </row>
    <row r="27" spans="1:15" ht="30" customHeight="1">
      <c r="A27" s="447">
        <v>26</v>
      </c>
      <c r="B27" s="475" t="s">
        <v>32</v>
      </c>
      <c r="C27" s="448" t="s">
        <v>18</v>
      </c>
      <c r="D27" s="447" t="s">
        <v>19</v>
      </c>
      <c r="E27" s="447">
        <v>7</v>
      </c>
      <c r="F27" s="447" t="s">
        <v>165</v>
      </c>
      <c r="G27" s="447">
        <v>1</v>
      </c>
      <c r="H27" s="447" t="s">
        <v>51</v>
      </c>
      <c r="I27" s="447" t="s">
        <v>23</v>
      </c>
      <c r="J27" s="447">
        <v>1</v>
      </c>
      <c r="K27" s="506" t="s">
        <v>166</v>
      </c>
      <c r="L27" s="480" t="s">
        <v>167</v>
      </c>
      <c r="M27" s="451"/>
      <c r="N27" s="452" t="s">
        <v>133</v>
      </c>
      <c r="O27" s="453">
        <v>12</v>
      </c>
    </row>
    <row r="28" spans="1:15" ht="30" customHeight="1">
      <c r="A28" s="447">
        <v>27</v>
      </c>
      <c r="B28" s="475" t="s">
        <v>17</v>
      </c>
      <c r="C28" s="448" t="s">
        <v>18</v>
      </c>
      <c r="D28" s="447" t="s">
        <v>19</v>
      </c>
      <c r="E28" s="447">
        <v>7</v>
      </c>
      <c r="F28" s="447" t="s">
        <v>165</v>
      </c>
      <c r="G28" s="447">
        <v>2</v>
      </c>
      <c r="H28" s="447" t="s">
        <v>51</v>
      </c>
      <c r="I28" s="447" t="s">
        <v>23</v>
      </c>
      <c r="J28" s="447">
        <v>1</v>
      </c>
      <c r="K28" s="505" t="s">
        <v>168</v>
      </c>
      <c r="L28" s="455" t="s">
        <v>169</v>
      </c>
      <c r="M28" s="475" t="s">
        <v>170</v>
      </c>
      <c r="N28" s="482" t="s">
        <v>71</v>
      </c>
      <c r="O28" s="483">
        <v>12</v>
      </c>
    </row>
    <row r="29" spans="1:15" ht="30" customHeight="1">
      <c r="A29" s="447">
        <v>30</v>
      </c>
      <c r="B29" s="475" t="s">
        <v>177</v>
      </c>
      <c r="C29" s="448" t="s">
        <v>18</v>
      </c>
      <c r="D29" s="447" t="s">
        <v>19</v>
      </c>
      <c r="E29" s="447">
        <v>8</v>
      </c>
      <c r="F29" s="447" t="s">
        <v>179</v>
      </c>
      <c r="G29" s="475">
        <v>1</v>
      </c>
      <c r="H29" s="447" t="s">
        <v>51</v>
      </c>
      <c r="I29" s="447" t="s">
        <v>23</v>
      </c>
      <c r="J29" s="447">
        <v>1</v>
      </c>
      <c r="K29" s="503" t="s">
        <v>180</v>
      </c>
      <c r="L29" s="484" t="s">
        <v>181</v>
      </c>
      <c r="M29" s="475" t="s">
        <v>182</v>
      </c>
      <c r="N29" s="486" t="s">
        <v>94</v>
      </c>
      <c r="O29" s="483">
        <v>6</v>
      </c>
    </row>
    <row r="30" spans="1:15" ht="30" customHeight="1">
      <c r="A30" s="447">
        <v>31</v>
      </c>
      <c r="B30" s="475" t="s">
        <v>177</v>
      </c>
      <c r="C30" s="448" t="s">
        <v>18</v>
      </c>
      <c r="D30" s="447" t="s">
        <v>19</v>
      </c>
      <c r="E30" s="447">
        <v>8</v>
      </c>
      <c r="F30" s="447" t="s">
        <v>179</v>
      </c>
      <c r="G30" s="475">
        <v>2</v>
      </c>
      <c r="H30" s="447" t="s">
        <v>51</v>
      </c>
      <c r="I30" s="447" t="s">
        <v>23</v>
      </c>
      <c r="J30" s="447">
        <v>1</v>
      </c>
      <c r="K30" s="503" t="s">
        <v>183</v>
      </c>
      <c r="L30" s="484" t="s">
        <v>184</v>
      </c>
      <c r="M30" s="487" t="s">
        <v>185</v>
      </c>
      <c r="N30" s="486" t="s">
        <v>186</v>
      </c>
      <c r="O30" s="483">
        <v>8</v>
      </c>
    </row>
    <row r="31" spans="1:15" ht="30" customHeight="1">
      <c r="A31" s="447">
        <v>32</v>
      </c>
      <c r="B31" s="475" t="s">
        <v>177</v>
      </c>
      <c r="C31" s="448" t="s">
        <v>18</v>
      </c>
      <c r="D31" s="447" t="s">
        <v>19</v>
      </c>
      <c r="E31" s="447">
        <v>8</v>
      </c>
      <c r="F31" s="447" t="s">
        <v>179</v>
      </c>
      <c r="G31" s="475">
        <v>3</v>
      </c>
      <c r="H31" s="447" t="s">
        <v>51</v>
      </c>
      <c r="I31" s="447" t="s">
        <v>23</v>
      </c>
      <c r="J31" s="447">
        <v>1</v>
      </c>
      <c r="K31" s="503" t="s">
        <v>187</v>
      </c>
      <c r="L31" s="450" t="s">
        <v>188</v>
      </c>
      <c r="M31" s="487" t="s">
        <v>189</v>
      </c>
      <c r="N31" s="486" t="s">
        <v>137</v>
      </c>
      <c r="O31" s="483">
        <v>4</v>
      </c>
    </row>
    <row r="32" spans="1:15" ht="30" customHeight="1">
      <c r="A32" s="447">
        <v>33</v>
      </c>
      <c r="B32" s="447" t="s">
        <v>190</v>
      </c>
      <c r="C32" s="448" t="s">
        <v>18</v>
      </c>
      <c r="D32" s="447" t="s">
        <v>19</v>
      </c>
      <c r="E32" s="447">
        <v>8</v>
      </c>
      <c r="F32" s="447" t="s">
        <v>179</v>
      </c>
      <c r="G32" s="475">
        <v>4</v>
      </c>
      <c r="H32" s="447" t="s">
        <v>51</v>
      </c>
      <c r="I32" s="447" t="s">
        <v>23</v>
      </c>
      <c r="J32" s="447">
        <v>1</v>
      </c>
      <c r="K32" s="505" t="s">
        <v>191</v>
      </c>
      <c r="L32" s="480" t="s">
        <v>192</v>
      </c>
      <c r="M32" s="451" t="s">
        <v>193</v>
      </c>
      <c r="N32" s="452" t="s">
        <v>109</v>
      </c>
      <c r="O32" s="453">
        <v>4</v>
      </c>
    </row>
    <row r="33" spans="1:15" ht="30" customHeight="1">
      <c r="A33" s="447">
        <v>34</v>
      </c>
      <c r="B33" s="447" t="s">
        <v>190</v>
      </c>
      <c r="C33" s="448" t="s">
        <v>18</v>
      </c>
      <c r="D33" s="447" t="s">
        <v>19</v>
      </c>
      <c r="E33" s="447">
        <v>8</v>
      </c>
      <c r="F33" s="447" t="s">
        <v>179</v>
      </c>
      <c r="G33" s="475">
        <v>5</v>
      </c>
      <c r="H33" s="447" t="s">
        <v>51</v>
      </c>
      <c r="I33" s="447" t="s">
        <v>99</v>
      </c>
      <c r="J33" s="447">
        <v>1</v>
      </c>
      <c r="K33" s="505" t="s">
        <v>195</v>
      </c>
      <c r="L33" s="480" t="s">
        <v>196</v>
      </c>
      <c r="M33" s="451" t="s">
        <v>197</v>
      </c>
      <c r="N33" s="452" t="s">
        <v>109</v>
      </c>
      <c r="O33" s="453">
        <v>4</v>
      </c>
    </row>
    <row r="34" spans="1:15" ht="30" customHeight="1">
      <c r="A34" s="447">
        <v>35</v>
      </c>
      <c r="B34" s="475" t="s">
        <v>32</v>
      </c>
      <c r="C34" s="448" t="s">
        <v>18</v>
      </c>
      <c r="D34" s="447" t="s">
        <v>19</v>
      </c>
      <c r="E34" s="447">
        <v>9</v>
      </c>
      <c r="F34" s="447" t="s">
        <v>199</v>
      </c>
      <c r="G34" s="475">
        <v>1</v>
      </c>
      <c r="H34" s="447" t="s">
        <v>51</v>
      </c>
      <c r="I34" s="447" t="s">
        <v>23</v>
      </c>
      <c r="J34" s="447">
        <v>1</v>
      </c>
      <c r="K34" s="511" t="s">
        <v>200</v>
      </c>
      <c r="L34" s="450" t="s">
        <v>201</v>
      </c>
      <c r="M34" s="451" t="s">
        <v>202</v>
      </c>
      <c r="N34" s="479" t="s">
        <v>203</v>
      </c>
      <c r="O34" s="453">
        <v>1</v>
      </c>
    </row>
    <row r="35" spans="1:15" ht="30" customHeight="1">
      <c r="A35" s="447">
        <v>36</v>
      </c>
      <c r="B35" s="475" t="s">
        <v>32</v>
      </c>
      <c r="C35" s="448" t="s">
        <v>18</v>
      </c>
      <c r="D35" s="447" t="s">
        <v>19</v>
      </c>
      <c r="E35" s="447">
        <v>9</v>
      </c>
      <c r="F35" s="447" t="s">
        <v>199</v>
      </c>
      <c r="G35" s="475">
        <v>2</v>
      </c>
      <c r="H35" s="447" t="s">
        <v>51</v>
      </c>
      <c r="I35" s="447" t="s">
        <v>23</v>
      </c>
      <c r="J35" s="447">
        <v>1</v>
      </c>
      <c r="K35" s="512" t="s">
        <v>204</v>
      </c>
      <c r="L35" s="450" t="s">
        <v>205</v>
      </c>
      <c r="M35" s="451" t="s">
        <v>206</v>
      </c>
      <c r="N35" s="479" t="s">
        <v>207</v>
      </c>
      <c r="O35" s="453">
        <v>12</v>
      </c>
    </row>
    <row r="36" spans="1:15" ht="30" customHeight="1">
      <c r="A36" s="447">
        <v>37</v>
      </c>
      <c r="B36" s="475" t="s">
        <v>32</v>
      </c>
      <c r="C36" s="448" t="s">
        <v>18</v>
      </c>
      <c r="D36" s="447" t="s">
        <v>19</v>
      </c>
      <c r="E36" s="447">
        <v>9</v>
      </c>
      <c r="F36" s="447" t="s">
        <v>199</v>
      </c>
      <c r="G36" s="475">
        <v>3</v>
      </c>
      <c r="H36" s="447" t="s">
        <v>51</v>
      </c>
      <c r="I36" s="447" t="s">
        <v>23</v>
      </c>
      <c r="J36" s="447">
        <v>1</v>
      </c>
      <c r="K36" s="512" t="s">
        <v>208</v>
      </c>
      <c r="L36" s="450" t="s">
        <v>205</v>
      </c>
      <c r="M36" s="451" t="s">
        <v>209</v>
      </c>
      <c r="N36" s="479" t="s">
        <v>109</v>
      </c>
      <c r="O36" s="453">
        <v>4</v>
      </c>
    </row>
    <row r="37" spans="1:15" ht="30" customHeight="1">
      <c r="A37" s="447">
        <v>38</v>
      </c>
      <c r="B37" s="475" t="s">
        <v>32</v>
      </c>
      <c r="C37" s="448" t="s">
        <v>18</v>
      </c>
      <c r="D37" s="447" t="s">
        <v>19</v>
      </c>
      <c r="E37" s="447">
        <v>9</v>
      </c>
      <c r="F37" s="447" t="s">
        <v>199</v>
      </c>
      <c r="G37" s="475">
        <v>4</v>
      </c>
      <c r="H37" s="447" t="s">
        <v>51</v>
      </c>
      <c r="I37" s="447" t="s">
        <v>23</v>
      </c>
      <c r="J37" s="447">
        <v>1</v>
      </c>
      <c r="K37" s="510" t="s">
        <v>210</v>
      </c>
      <c r="L37" s="480" t="s">
        <v>211</v>
      </c>
      <c r="M37" s="451" t="s">
        <v>212</v>
      </c>
      <c r="N37" s="452" t="s">
        <v>50</v>
      </c>
      <c r="O37" s="453">
        <v>6</v>
      </c>
    </row>
    <row r="38" spans="1:15" ht="30" customHeight="1">
      <c r="A38" s="447">
        <v>39</v>
      </c>
      <c r="B38" s="475" t="s">
        <v>32</v>
      </c>
      <c r="C38" s="448" t="s">
        <v>18</v>
      </c>
      <c r="D38" s="447" t="s">
        <v>19</v>
      </c>
      <c r="E38" s="447">
        <v>9</v>
      </c>
      <c r="F38" s="447" t="s">
        <v>199</v>
      </c>
      <c r="G38" s="475">
        <v>5</v>
      </c>
      <c r="H38" s="447" t="s">
        <v>51</v>
      </c>
      <c r="I38" s="447" t="s">
        <v>23</v>
      </c>
      <c r="J38" s="447">
        <v>1</v>
      </c>
      <c r="K38" s="510" t="s">
        <v>213</v>
      </c>
      <c r="L38" s="480" t="s">
        <v>214</v>
      </c>
      <c r="M38" s="451" t="s">
        <v>215</v>
      </c>
      <c r="N38" s="452" t="s">
        <v>56</v>
      </c>
      <c r="O38" s="453">
        <v>4</v>
      </c>
    </row>
    <row r="39" spans="1:15" ht="30" customHeight="1">
      <c r="A39" s="447">
        <v>40</v>
      </c>
      <c r="B39" s="475" t="s">
        <v>32</v>
      </c>
      <c r="C39" s="448" t="s">
        <v>18</v>
      </c>
      <c r="D39" s="447" t="s">
        <v>19</v>
      </c>
      <c r="E39" s="447">
        <v>9</v>
      </c>
      <c r="F39" s="447" t="s">
        <v>199</v>
      </c>
      <c r="G39" s="475">
        <v>6</v>
      </c>
      <c r="H39" s="447" t="s">
        <v>51</v>
      </c>
      <c r="I39" s="447" t="s">
        <v>23</v>
      </c>
      <c r="J39" s="447">
        <v>1</v>
      </c>
      <c r="K39" s="513" t="s">
        <v>216</v>
      </c>
      <c r="L39" s="450" t="s">
        <v>217</v>
      </c>
      <c r="M39" s="451" t="s">
        <v>218</v>
      </c>
      <c r="N39" s="479" t="s">
        <v>219</v>
      </c>
      <c r="O39" s="488">
        <v>6</v>
      </c>
    </row>
    <row r="40" spans="1:15" ht="30" customHeight="1">
      <c r="A40" s="447">
        <v>42</v>
      </c>
      <c r="B40" s="447" t="s">
        <v>17</v>
      </c>
      <c r="C40" s="448" t="s">
        <v>18</v>
      </c>
      <c r="D40" s="447" t="s">
        <v>19</v>
      </c>
      <c r="E40" s="447">
        <v>10</v>
      </c>
      <c r="F40" s="447" t="s">
        <v>224</v>
      </c>
      <c r="G40" s="447">
        <v>1</v>
      </c>
      <c r="H40" s="447" t="s">
        <v>22</v>
      </c>
      <c r="I40" s="447" t="s">
        <v>23</v>
      </c>
      <c r="J40" s="447">
        <v>1</v>
      </c>
      <c r="K40" s="510" t="s">
        <v>225</v>
      </c>
      <c r="L40" s="480" t="s">
        <v>226</v>
      </c>
      <c r="M40" s="475" t="s">
        <v>227</v>
      </c>
      <c r="N40" s="482" t="s">
        <v>228</v>
      </c>
      <c r="O40" s="453">
        <v>7</v>
      </c>
    </row>
    <row r="41" spans="1:15" ht="30" customHeight="1">
      <c r="A41" s="447">
        <v>43</v>
      </c>
      <c r="B41" s="447" t="s">
        <v>32</v>
      </c>
      <c r="C41" s="448" t="s">
        <v>18</v>
      </c>
      <c r="D41" s="447" t="s">
        <v>19</v>
      </c>
      <c r="E41" s="447">
        <v>10</v>
      </c>
      <c r="F41" s="447" t="s">
        <v>224</v>
      </c>
      <c r="G41" s="447">
        <v>2</v>
      </c>
      <c r="H41" s="447" t="s">
        <v>22</v>
      </c>
      <c r="I41" s="447" t="s">
        <v>23</v>
      </c>
      <c r="J41" s="447">
        <v>1</v>
      </c>
      <c r="K41" s="514" t="s">
        <v>229</v>
      </c>
      <c r="L41" s="455" t="s">
        <v>230</v>
      </c>
      <c r="M41" s="481" t="s">
        <v>231</v>
      </c>
      <c r="N41" s="452" t="s">
        <v>143</v>
      </c>
      <c r="O41" s="483">
        <v>2</v>
      </c>
    </row>
    <row r="42" spans="1:15" ht="30" customHeight="1">
      <c r="A42" s="447">
        <v>45</v>
      </c>
      <c r="B42" s="447" t="s">
        <v>32</v>
      </c>
      <c r="C42" s="448" t="s">
        <v>18</v>
      </c>
      <c r="D42" s="447" t="s">
        <v>19</v>
      </c>
      <c r="E42" s="447">
        <v>10</v>
      </c>
      <c r="F42" s="447" t="s">
        <v>224</v>
      </c>
      <c r="G42" s="447">
        <v>4</v>
      </c>
      <c r="H42" s="447" t="s">
        <v>22</v>
      </c>
      <c r="I42" s="447" t="s">
        <v>23</v>
      </c>
      <c r="J42" s="447">
        <v>1</v>
      </c>
      <c r="K42" s="514" t="s">
        <v>237</v>
      </c>
      <c r="L42" s="480" t="s">
        <v>238</v>
      </c>
      <c r="M42" s="451" t="s">
        <v>239</v>
      </c>
      <c r="N42" s="457" t="s">
        <v>56</v>
      </c>
      <c r="O42" s="483">
        <v>4</v>
      </c>
    </row>
    <row r="43" spans="1:15" ht="30" customHeight="1">
      <c r="A43" s="447">
        <v>46</v>
      </c>
      <c r="B43" s="447" t="s">
        <v>177</v>
      </c>
      <c r="C43" s="448" t="s">
        <v>18</v>
      </c>
      <c r="D43" s="447" t="s">
        <v>19</v>
      </c>
      <c r="E43" s="447">
        <v>11</v>
      </c>
      <c r="F43" s="447" t="s">
        <v>242</v>
      </c>
      <c r="G43" s="447">
        <v>1</v>
      </c>
      <c r="H43" s="447" t="s">
        <v>22</v>
      </c>
      <c r="I43" s="447" t="s">
        <v>23</v>
      </c>
      <c r="J43" s="447">
        <v>1</v>
      </c>
      <c r="K43" s="505" t="s">
        <v>243</v>
      </c>
      <c r="L43" s="480" t="s">
        <v>244</v>
      </c>
      <c r="M43" s="475" t="s">
        <v>245</v>
      </c>
      <c r="N43" s="482" t="s">
        <v>246</v>
      </c>
      <c r="O43" s="453">
        <v>3</v>
      </c>
    </row>
    <row r="44" spans="1:15" ht="30" customHeight="1">
      <c r="A44" s="447">
        <v>47</v>
      </c>
      <c r="B44" s="447" t="s">
        <v>177</v>
      </c>
      <c r="C44" s="448" t="s">
        <v>18</v>
      </c>
      <c r="D44" s="447" t="s">
        <v>19</v>
      </c>
      <c r="E44" s="447">
        <v>11</v>
      </c>
      <c r="F44" s="447" t="s">
        <v>242</v>
      </c>
      <c r="G44" s="447">
        <v>2</v>
      </c>
      <c r="H44" s="447" t="s">
        <v>22</v>
      </c>
      <c r="I44" s="447" t="s">
        <v>23</v>
      </c>
      <c r="J44" s="447">
        <v>1</v>
      </c>
      <c r="K44" s="505" t="s">
        <v>247</v>
      </c>
      <c r="L44" s="480" t="s">
        <v>248</v>
      </c>
      <c r="M44" s="475" t="s">
        <v>249</v>
      </c>
      <c r="N44" s="482" t="s">
        <v>137</v>
      </c>
      <c r="O44" s="453">
        <v>4</v>
      </c>
    </row>
    <row r="45" spans="1:15" ht="30" customHeight="1">
      <c r="A45" s="447">
        <v>48</v>
      </c>
      <c r="B45" s="447" t="s">
        <v>177</v>
      </c>
      <c r="C45" s="448" t="s">
        <v>18</v>
      </c>
      <c r="D45" s="447" t="s">
        <v>19</v>
      </c>
      <c r="E45" s="447">
        <v>12</v>
      </c>
      <c r="F45" s="447" t="s">
        <v>251</v>
      </c>
      <c r="G45" s="475">
        <v>1</v>
      </c>
      <c r="H45" s="447" t="s">
        <v>45</v>
      </c>
      <c r="I45" s="447" t="s">
        <v>23</v>
      </c>
      <c r="J45" s="447">
        <v>1</v>
      </c>
      <c r="K45" s="515" t="s">
        <v>252</v>
      </c>
      <c r="L45" s="455" t="s">
        <v>780</v>
      </c>
      <c r="M45" s="447" t="s">
        <v>253</v>
      </c>
      <c r="N45" s="482" t="s">
        <v>27</v>
      </c>
      <c r="O45" s="453">
        <v>6</v>
      </c>
    </row>
    <row r="46" spans="1:15" ht="30" customHeight="1">
      <c r="A46" s="447">
        <v>49</v>
      </c>
      <c r="B46" s="447" t="s">
        <v>177</v>
      </c>
      <c r="C46" s="448" t="s">
        <v>18</v>
      </c>
      <c r="D46" s="447" t="s">
        <v>19</v>
      </c>
      <c r="E46" s="447">
        <v>12</v>
      </c>
      <c r="F46" s="447" t="s">
        <v>251</v>
      </c>
      <c r="G46" s="475">
        <v>2</v>
      </c>
      <c r="H46" s="447" t="s">
        <v>22</v>
      </c>
      <c r="I46" s="447" t="s">
        <v>23</v>
      </c>
      <c r="J46" s="447">
        <v>1</v>
      </c>
      <c r="K46" s="515" t="s">
        <v>254</v>
      </c>
      <c r="L46" s="455" t="s">
        <v>255</v>
      </c>
      <c r="M46" s="447" t="s">
        <v>256</v>
      </c>
      <c r="N46" s="482" t="s">
        <v>137</v>
      </c>
      <c r="O46" s="453">
        <v>4</v>
      </c>
    </row>
    <row r="47" spans="1:15" ht="30" customHeight="1">
      <c r="A47" s="447">
        <v>50</v>
      </c>
      <c r="B47" s="447" t="s">
        <v>177</v>
      </c>
      <c r="C47" s="448" t="s">
        <v>18</v>
      </c>
      <c r="D47" s="447" t="s">
        <v>19</v>
      </c>
      <c r="E47" s="447">
        <v>12</v>
      </c>
      <c r="F47" s="447" t="s">
        <v>251</v>
      </c>
      <c r="G47" s="475">
        <v>3</v>
      </c>
      <c r="H47" s="447" t="s">
        <v>22</v>
      </c>
      <c r="I47" s="447" t="s">
        <v>23</v>
      </c>
      <c r="J47" s="447">
        <v>1</v>
      </c>
      <c r="K47" s="516" t="s">
        <v>257</v>
      </c>
      <c r="L47" s="455" t="s">
        <v>258</v>
      </c>
      <c r="M47" s="447" t="s">
        <v>259</v>
      </c>
      <c r="N47" s="482" t="s">
        <v>94</v>
      </c>
      <c r="O47" s="488">
        <v>6</v>
      </c>
    </row>
    <row r="48" spans="1:15" ht="30" customHeight="1">
      <c r="A48" s="447">
        <v>51</v>
      </c>
      <c r="B48" s="447" t="s">
        <v>177</v>
      </c>
      <c r="C48" s="448" t="s">
        <v>18</v>
      </c>
      <c r="D48" s="447" t="s">
        <v>19</v>
      </c>
      <c r="E48" s="447">
        <v>12</v>
      </c>
      <c r="F48" s="447" t="s">
        <v>251</v>
      </c>
      <c r="G48" s="475">
        <v>4</v>
      </c>
      <c r="H48" s="447" t="s">
        <v>22</v>
      </c>
      <c r="I48" s="447" t="s">
        <v>23</v>
      </c>
      <c r="J48" s="447">
        <v>1</v>
      </c>
      <c r="K48" s="517" t="s">
        <v>260</v>
      </c>
      <c r="L48" s="455" t="s">
        <v>261</v>
      </c>
      <c r="M48" s="447" t="s">
        <v>781</v>
      </c>
      <c r="N48" s="482" t="s">
        <v>203</v>
      </c>
      <c r="O48" s="483">
        <v>1</v>
      </c>
    </row>
    <row r="49" spans="1:15" ht="30" customHeight="1">
      <c r="A49" s="447">
        <v>52</v>
      </c>
      <c r="B49" s="447" t="s">
        <v>177</v>
      </c>
      <c r="C49" s="448" t="s">
        <v>18</v>
      </c>
      <c r="D49" s="447" t="s">
        <v>19</v>
      </c>
      <c r="E49" s="447">
        <v>12</v>
      </c>
      <c r="F49" s="447" t="s">
        <v>251</v>
      </c>
      <c r="G49" s="475">
        <v>5</v>
      </c>
      <c r="H49" s="447" t="s">
        <v>22</v>
      </c>
      <c r="I49" s="447" t="s">
        <v>23</v>
      </c>
      <c r="J49" s="447">
        <v>1</v>
      </c>
      <c r="K49" s="518" t="s">
        <v>262</v>
      </c>
      <c r="L49" s="455" t="s">
        <v>263</v>
      </c>
      <c r="M49" s="447" t="s">
        <v>264</v>
      </c>
      <c r="N49" s="482" t="s">
        <v>133</v>
      </c>
      <c r="O49" s="483">
        <v>12</v>
      </c>
    </row>
    <row r="50" spans="1:15" ht="30" customHeight="1">
      <c r="A50" s="447">
        <v>54</v>
      </c>
      <c r="B50" s="447" t="s">
        <v>177</v>
      </c>
      <c r="C50" s="448" t="s">
        <v>18</v>
      </c>
      <c r="D50" s="447" t="s">
        <v>19</v>
      </c>
      <c r="E50" s="447">
        <v>12</v>
      </c>
      <c r="F50" s="447" t="s">
        <v>251</v>
      </c>
      <c r="G50" s="475">
        <v>7</v>
      </c>
      <c r="H50" s="447" t="s">
        <v>22</v>
      </c>
      <c r="I50" s="447" t="s">
        <v>23</v>
      </c>
      <c r="J50" s="447">
        <v>1</v>
      </c>
      <c r="K50" s="519" t="s">
        <v>268</v>
      </c>
      <c r="L50" s="455" t="s">
        <v>269</v>
      </c>
      <c r="M50" s="447" t="s">
        <v>270</v>
      </c>
      <c r="N50" s="482" t="s">
        <v>137</v>
      </c>
      <c r="O50" s="453">
        <v>4</v>
      </c>
    </row>
    <row r="51" spans="1:15" ht="30" customHeight="1">
      <c r="A51" s="447">
        <v>55</v>
      </c>
      <c r="B51" s="447" t="s">
        <v>32</v>
      </c>
      <c r="C51" s="448" t="s">
        <v>18</v>
      </c>
      <c r="D51" s="447" t="s">
        <v>19</v>
      </c>
      <c r="E51" s="447">
        <v>13</v>
      </c>
      <c r="F51" s="447" t="s">
        <v>272</v>
      </c>
      <c r="G51" s="447">
        <v>1</v>
      </c>
      <c r="H51" s="447" t="s">
        <v>45</v>
      </c>
      <c r="I51" s="447" t="s">
        <v>23</v>
      </c>
      <c r="J51" s="447">
        <v>1</v>
      </c>
      <c r="K51" s="519" t="s">
        <v>273</v>
      </c>
      <c r="L51" s="455" t="s">
        <v>274</v>
      </c>
      <c r="M51" s="447" t="s">
        <v>275</v>
      </c>
      <c r="N51" s="482" t="s">
        <v>50</v>
      </c>
      <c r="O51" s="453">
        <v>6</v>
      </c>
    </row>
    <row r="52" spans="1:15" ht="30" customHeight="1">
      <c r="A52" s="447">
        <v>56</v>
      </c>
      <c r="B52" s="447" t="s">
        <v>177</v>
      </c>
      <c r="C52" s="448" t="s">
        <v>18</v>
      </c>
      <c r="D52" s="447" t="s">
        <v>19</v>
      </c>
      <c r="E52" s="447">
        <v>13</v>
      </c>
      <c r="F52" s="447" t="s">
        <v>272</v>
      </c>
      <c r="G52" s="447">
        <v>2</v>
      </c>
      <c r="H52" s="447" t="s">
        <v>22</v>
      </c>
      <c r="I52" s="447" t="s">
        <v>23</v>
      </c>
      <c r="J52" s="447">
        <v>1</v>
      </c>
      <c r="K52" s="505" t="s">
        <v>276</v>
      </c>
      <c r="L52" s="480" t="s">
        <v>277</v>
      </c>
      <c r="M52" s="475" t="s">
        <v>278</v>
      </c>
      <c r="N52" s="482" t="s">
        <v>94</v>
      </c>
      <c r="O52" s="483">
        <v>6</v>
      </c>
    </row>
    <row r="53" spans="1:15" ht="30" customHeight="1">
      <c r="A53" s="447">
        <v>57</v>
      </c>
      <c r="B53" s="447" t="s">
        <v>177</v>
      </c>
      <c r="C53" s="448" t="s">
        <v>18</v>
      </c>
      <c r="D53" s="447" t="s">
        <v>19</v>
      </c>
      <c r="E53" s="447">
        <v>13</v>
      </c>
      <c r="F53" s="447" t="s">
        <v>272</v>
      </c>
      <c r="G53" s="447">
        <v>3</v>
      </c>
      <c r="H53" s="447" t="s">
        <v>22</v>
      </c>
      <c r="I53" s="447" t="s">
        <v>23</v>
      </c>
      <c r="J53" s="447">
        <v>1</v>
      </c>
      <c r="K53" s="505" t="s">
        <v>279</v>
      </c>
      <c r="L53" s="480" t="s">
        <v>277</v>
      </c>
      <c r="M53" s="475" t="s">
        <v>280</v>
      </c>
      <c r="N53" s="482" t="s">
        <v>203</v>
      </c>
      <c r="O53" s="483">
        <v>1</v>
      </c>
    </row>
    <row r="54" spans="1:15" ht="30" customHeight="1">
      <c r="A54" s="447">
        <v>58</v>
      </c>
      <c r="B54" s="447" t="s">
        <v>17</v>
      </c>
      <c r="C54" s="448" t="s">
        <v>18</v>
      </c>
      <c r="D54" s="447" t="s">
        <v>19</v>
      </c>
      <c r="E54" s="447">
        <v>14</v>
      </c>
      <c r="F54" s="447" t="s">
        <v>283</v>
      </c>
      <c r="G54" s="447">
        <v>1</v>
      </c>
      <c r="H54" s="447" t="s">
        <v>45</v>
      </c>
      <c r="I54" s="447" t="s">
        <v>23</v>
      </c>
      <c r="J54" s="447">
        <v>1</v>
      </c>
      <c r="K54" s="505" t="s">
        <v>284</v>
      </c>
      <c r="L54" s="480" t="s">
        <v>285</v>
      </c>
      <c r="M54" s="475" t="s">
        <v>286</v>
      </c>
      <c r="N54" s="482" t="s">
        <v>56</v>
      </c>
      <c r="O54" s="483">
        <v>4</v>
      </c>
    </row>
    <row r="55" spans="1:15" ht="30" customHeight="1">
      <c r="A55" s="447">
        <v>66</v>
      </c>
      <c r="B55" s="447" t="s">
        <v>190</v>
      </c>
      <c r="C55" s="448" t="s">
        <v>18</v>
      </c>
      <c r="D55" s="447" t="s">
        <v>19</v>
      </c>
      <c r="E55" s="447">
        <v>15</v>
      </c>
      <c r="F55" s="447" t="s">
        <v>302</v>
      </c>
      <c r="G55" s="447">
        <v>2</v>
      </c>
      <c r="H55" s="447" t="s">
        <v>22</v>
      </c>
      <c r="I55" s="447" t="s">
        <v>23</v>
      </c>
      <c r="J55" s="447">
        <v>1</v>
      </c>
      <c r="K55" s="520" t="s">
        <v>307</v>
      </c>
      <c r="L55" s="489" t="s">
        <v>308</v>
      </c>
      <c r="M55" s="490" t="s">
        <v>309</v>
      </c>
      <c r="N55" s="491" t="s">
        <v>109</v>
      </c>
      <c r="O55" s="453">
        <v>4</v>
      </c>
    </row>
    <row r="56" spans="1:15" ht="30" customHeight="1">
      <c r="A56" s="447">
        <v>67</v>
      </c>
      <c r="B56" s="447" t="s">
        <v>190</v>
      </c>
      <c r="C56" s="448" t="s">
        <v>18</v>
      </c>
      <c r="D56" s="447" t="s">
        <v>19</v>
      </c>
      <c r="E56" s="447">
        <v>15</v>
      </c>
      <c r="F56" s="447" t="s">
        <v>302</v>
      </c>
      <c r="G56" s="447">
        <v>3</v>
      </c>
      <c r="H56" s="447" t="s">
        <v>45</v>
      </c>
      <c r="I56" s="447" t="s">
        <v>23</v>
      </c>
      <c r="J56" s="447">
        <v>1</v>
      </c>
      <c r="K56" s="520" t="s">
        <v>310</v>
      </c>
      <c r="L56" s="489" t="s">
        <v>311</v>
      </c>
      <c r="M56" s="490" t="s">
        <v>312</v>
      </c>
      <c r="N56" s="491" t="s">
        <v>56</v>
      </c>
      <c r="O56" s="453">
        <v>4</v>
      </c>
    </row>
    <row r="57" spans="1:15" ht="30" customHeight="1">
      <c r="A57" s="447">
        <v>68</v>
      </c>
      <c r="B57" s="447" t="s">
        <v>190</v>
      </c>
      <c r="C57" s="448" t="s">
        <v>18</v>
      </c>
      <c r="D57" s="447" t="s">
        <v>19</v>
      </c>
      <c r="E57" s="447">
        <v>15</v>
      </c>
      <c r="F57" s="447" t="s">
        <v>302</v>
      </c>
      <c r="G57" s="447">
        <v>4</v>
      </c>
      <c r="H57" s="447" t="s">
        <v>22</v>
      </c>
      <c r="I57" s="447" t="s">
        <v>23</v>
      </c>
      <c r="J57" s="447">
        <v>1</v>
      </c>
      <c r="K57" s="520" t="s">
        <v>313</v>
      </c>
      <c r="L57" s="489" t="s">
        <v>314</v>
      </c>
      <c r="M57" s="490" t="s">
        <v>315</v>
      </c>
      <c r="N57" s="491" t="s">
        <v>316</v>
      </c>
      <c r="O57" s="453">
        <v>5</v>
      </c>
    </row>
    <row r="58" spans="1:15" ht="30" customHeight="1">
      <c r="A58" s="447">
        <v>69</v>
      </c>
      <c r="B58" s="447" t="s">
        <v>190</v>
      </c>
      <c r="C58" s="448" t="s">
        <v>18</v>
      </c>
      <c r="D58" s="447" t="s">
        <v>19</v>
      </c>
      <c r="E58" s="447">
        <v>15</v>
      </c>
      <c r="F58" s="447" t="s">
        <v>302</v>
      </c>
      <c r="G58" s="447">
        <v>4</v>
      </c>
      <c r="H58" s="447" t="s">
        <v>22</v>
      </c>
      <c r="I58" s="447" t="s">
        <v>23</v>
      </c>
      <c r="J58" s="447">
        <v>1</v>
      </c>
      <c r="K58" s="520" t="s">
        <v>317</v>
      </c>
      <c r="L58" s="489" t="s">
        <v>314</v>
      </c>
      <c r="M58" s="490"/>
      <c r="N58" s="491" t="s">
        <v>246</v>
      </c>
      <c r="O58" s="453">
        <v>3</v>
      </c>
    </row>
    <row r="59" spans="1:15" ht="30" customHeight="1">
      <c r="A59" s="447">
        <v>70</v>
      </c>
      <c r="B59" s="447" t="s">
        <v>190</v>
      </c>
      <c r="C59" s="448" t="s">
        <v>18</v>
      </c>
      <c r="D59" s="447" t="s">
        <v>19</v>
      </c>
      <c r="E59" s="447">
        <v>16</v>
      </c>
      <c r="F59" s="447" t="s">
        <v>319</v>
      </c>
      <c r="G59" s="449">
        <v>1</v>
      </c>
      <c r="H59" s="447" t="s">
        <v>22</v>
      </c>
      <c r="I59" s="447" t="s">
        <v>23</v>
      </c>
      <c r="J59" s="447">
        <v>1</v>
      </c>
      <c r="K59" s="521" t="s">
        <v>320</v>
      </c>
      <c r="L59" s="492" t="s">
        <v>321</v>
      </c>
      <c r="M59" s="490" t="s">
        <v>322</v>
      </c>
      <c r="N59" s="493" t="s">
        <v>207</v>
      </c>
      <c r="O59" s="453">
        <v>12</v>
      </c>
    </row>
    <row r="60" spans="1:15" ht="30" customHeight="1">
      <c r="A60" s="447">
        <v>71</v>
      </c>
      <c r="B60" s="447" t="s">
        <v>190</v>
      </c>
      <c r="C60" s="448" t="s">
        <v>18</v>
      </c>
      <c r="D60" s="447" t="s">
        <v>19</v>
      </c>
      <c r="E60" s="447">
        <v>16</v>
      </c>
      <c r="F60" s="447" t="s">
        <v>319</v>
      </c>
      <c r="G60" s="449">
        <v>2</v>
      </c>
      <c r="H60" s="447" t="s">
        <v>22</v>
      </c>
      <c r="I60" s="447" t="s">
        <v>23</v>
      </c>
      <c r="J60" s="447">
        <v>1</v>
      </c>
      <c r="K60" s="521" t="s">
        <v>323</v>
      </c>
      <c r="L60" s="492" t="s">
        <v>321</v>
      </c>
      <c r="M60" s="490" t="s">
        <v>324</v>
      </c>
      <c r="N60" s="494" t="s">
        <v>56</v>
      </c>
      <c r="O60" s="453">
        <v>4</v>
      </c>
    </row>
    <row r="61" spans="1:15" ht="30" customHeight="1">
      <c r="A61" s="447">
        <v>72</v>
      </c>
      <c r="B61" s="447" t="s">
        <v>190</v>
      </c>
      <c r="C61" s="448" t="s">
        <v>18</v>
      </c>
      <c r="D61" s="447" t="s">
        <v>19</v>
      </c>
      <c r="E61" s="447">
        <v>16</v>
      </c>
      <c r="F61" s="447" t="s">
        <v>319</v>
      </c>
      <c r="G61" s="449">
        <v>3</v>
      </c>
      <c r="H61" s="447" t="s">
        <v>51</v>
      </c>
      <c r="I61" s="447" t="s">
        <v>23</v>
      </c>
      <c r="J61" s="447">
        <v>1</v>
      </c>
      <c r="K61" s="522" t="s">
        <v>325</v>
      </c>
      <c r="L61" s="495" t="s">
        <v>326</v>
      </c>
      <c r="M61" s="496" t="s">
        <v>327</v>
      </c>
      <c r="N61" s="497" t="s">
        <v>89</v>
      </c>
      <c r="O61" s="453">
        <v>2</v>
      </c>
    </row>
    <row r="62" spans="1:15" ht="30" customHeight="1">
      <c r="A62" s="447">
        <v>73</v>
      </c>
      <c r="B62" s="447" t="s">
        <v>190</v>
      </c>
      <c r="C62" s="448" t="s">
        <v>18</v>
      </c>
      <c r="D62" s="447" t="s">
        <v>19</v>
      </c>
      <c r="E62" s="447">
        <v>16</v>
      </c>
      <c r="F62" s="447" t="s">
        <v>319</v>
      </c>
      <c r="G62" s="449">
        <v>4</v>
      </c>
      <c r="H62" s="447" t="s">
        <v>22</v>
      </c>
      <c r="I62" s="447" t="s">
        <v>23</v>
      </c>
      <c r="J62" s="447">
        <v>1</v>
      </c>
      <c r="K62" s="523" t="s">
        <v>329</v>
      </c>
      <c r="L62" s="498" t="s">
        <v>330</v>
      </c>
      <c r="M62" s="499" t="s">
        <v>331</v>
      </c>
      <c r="N62" s="500" t="s">
        <v>56</v>
      </c>
      <c r="O62" s="453">
        <v>4</v>
      </c>
    </row>
    <row r="63" spans="1:15" ht="30" customHeight="1">
      <c r="A63" s="447">
        <v>74</v>
      </c>
      <c r="B63" s="447" t="s">
        <v>190</v>
      </c>
      <c r="C63" s="448" t="s">
        <v>18</v>
      </c>
      <c r="D63" s="447" t="s">
        <v>19</v>
      </c>
      <c r="E63" s="447">
        <v>17</v>
      </c>
      <c r="F63" s="447" t="s">
        <v>333</v>
      </c>
      <c r="G63" s="447">
        <v>1</v>
      </c>
      <c r="H63" s="447" t="s">
        <v>22</v>
      </c>
      <c r="I63" s="447" t="s">
        <v>23</v>
      </c>
      <c r="J63" s="447">
        <v>1</v>
      </c>
      <c r="K63" s="505" t="s">
        <v>334</v>
      </c>
      <c r="L63" s="480" t="s">
        <v>335</v>
      </c>
      <c r="M63" s="451" t="s">
        <v>336</v>
      </c>
      <c r="N63" s="452" t="s">
        <v>219</v>
      </c>
      <c r="O63" s="453">
        <v>6</v>
      </c>
    </row>
    <row r="64" spans="1:15" ht="30" customHeight="1">
      <c r="A64" s="447">
        <v>75</v>
      </c>
      <c r="B64" s="447" t="s">
        <v>190</v>
      </c>
      <c r="C64" s="448" t="s">
        <v>18</v>
      </c>
      <c r="D64" s="447" t="s">
        <v>19</v>
      </c>
      <c r="E64" s="447">
        <v>17</v>
      </c>
      <c r="F64" s="447" t="s">
        <v>333</v>
      </c>
      <c r="G64" s="447">
        <v>2</v>
      </c>
      <c r="H64" s="447" t="s">
        <v>22</v>
      </c>
      <c r="I64" s="447" t="s">
        <v>23</v>
      </c>
      <c r="J64" s="447">
        <v>1</v>
      </c>
      <c r="K64" s="505" t="s">
        <v>337</v>
      </c>
      <c r="L64" s="480" t="s">
        <v>335</v>
      </c>
      <c r="M64" s="451" t="s">
        <v>338</v>
      </c>
      <c r="N64" s="452" t="s">
        <v>207</v>
      </c>
      <c r="O64" s="453">
        <v>12</v>
      </c>
    </row>
    <row r="65" spans="1:15" ht="30" customHeight="1">
      <c r="A65" s="447">
        <v>76</v>
      </c>
      <c r="B65" s="447" t="s">
        <v>190</v>
      </c>
      <c r="C65" s="448" t="s">
        <v>18</v>
      </c>
      <c r="D65" s="447" t="s">
        <v>19</v>
      </c>
      <c r="E65" s="447">
        <v>17</v>
      </c>
      <c r="F65" s="447" t="s">
        <v>333</v>
      </c>
      <c r="G65" s="447">
        <v>3</v>
      </c>
      <c r="H65" s="447" t="s">
        <v>22</v>
      </c>
      <c r="I65" s="447" t="s">
        <v>23</v>
      </c>
      <c r="J65" s="447">
        <v>1</v>
      </c>
      <c r="K65" s="505" t="s">
        <v>339</v>
      </c>
      <c r="L65" s="480" t="s">
        <v>335</v>
      </c>
      <c r="M65" s="451" t="s">
        <v>340</v>
      </c>
      <c r="N65" s="452" t="s">
        <v>207</v>
      </c>
      <c r="O65" s="453">
        <v>12</v>
      </c>
    </row>
    <row r="66" spans="1:15" ht="30" customHeight="1">
      <c r="A66" s="447">
        <v>78</v>
      </c>
      <c r="B66" s="447" t="s">
        <v>190</v>
      </c>
      <c r="C66" s="448" t="s">
        <v>18</v>
      </c>
      <c r="D66" s="447" t="s">
        <v>19</v>
      </c>
      <c r="E66" s="447">
        <v>18</v>
      </c>
      <c r="F66" s="447" t="s">
        <v>345</v>
      </c>
      <c r="G66" s="453">
        <v>1</v>
      </c>
      <c r="H66" s="447" t="s">
        <v>51</v>
      </c>
      <c r="I66" s="447" t="s">
        <v>23</v>
      </c>
      <c r="J66" s="447">
        <v>1</v>
      </c>
      <c r="K66" s="524" t="s">
        <v>346</v>
      </c>
      <c r="L66" s="456" t="s">
        <v>347</v>
      </c>
      <c r="M66" s="451" t="s">
        <v>348</v>
      </c>
      <c r="N66" s="452" t="s">
        <v>207</v>
      </c>
      <c r="O66" s="453">
        <v>12</v>
      </c>
    </row>
    <row r="67" spans="1:15" ht="30" customHeight="1">
      <c r="A67" s="447">
        <v>79</v>
      </c>
      <c r="B67" s="447" t="s">
        <v>190</v>
      </c>
      <c r="C67" s="448" t="s">
        <v>18</v>
      </c>
      <c r="D67" s="447" t="s">
        <v>19</v>
      </c>
      <c r="E67" s="447">
        <v>18</v>
      </c>
      <c r="F67" s="447" t="s">
        <v>345</v>
      </c>
      <c r="G67" s="453">
        <v>2</v>
      </c>
      <c r="H67" s="447" t="s">
        <v>51</v>
      </c>
      <c r="I67" s="447" t="s">
        <v>23</v>
      </c>
      <c r="J67" s="447">
        <v>1</v>
      </c>
      <c r="K67" s="524" t="s">
        <v>349</v>
      </c>
      <c r="L67" s="456" t="s">
        <v>347</v>
      </c>
      <c r="M67" s="451" t="s">
        <v>350</v>
      </c>
      <c r="N67" s="452" t="s">
        <v>207</v>
      </c>
      <c r="O67" s="453">
        <v>12</v>
      </c>
    </row>
    <row r="68" spans="1:15" ht="30" customHeight="1">
      <c r="A68" s="447">
        <v>80</v>
      </c>
      <c r="B68" s="447" t="s">
        <v>32</v>
      </c>
      <c r="C68" s="448" t="s">
        <v>18</v>
      </c>
      <c r="D68" s="447" t="s">
        <v>19</v>
      </c>
      <c r="E68" s="447">
        <v>19</v>
      </c>
      <c r="F68" s="447" t="s">
        <v>352</v>
      </c>
      <c r="G68" s="447">
        <v>1</v>
      </c>
      <c r="H68" s="447" t="s">
        <v>51</v>
      </c>
      <c r="I68" s="447" t="s">
        <v>23</v>
      </c>
      <c r="J68" s="447">
        <v>1</v>
      </c>
      <c r="K68" s="510" t="s">
        <v>353</v>
      </c>
      <c r="L68" s="480" t="s">
        <v>354</v>
      </c>
      <c r="M68" s="451" t="s">
        <v>355</v>
      </c>
      <c r="N68" s="452" t="s">
        <v>56</v>
      </c>
      <c r="O68" s="453">
        <v>4</v>
      </c>
    </row>
    <row r="69" spans="1:15" ht="30" customHeight="1">
      <c r="A69" s="447">
        <v>81</v>
      </c>
      <c r="B69" s="447" t="s">
        <v>177</v>
      </c>
      <c r="C69" s="448" t="s">
        <v>18</v>
      </c>
      <c r="D69" s="447" t="s">
        <v>19</v>
      </c>
      <c r="E69" s="447">
        <v>19</v>
      </c>
      <c r="F69" s="447" t="s">
        <v>352</v>
      </c>
      <c r="G69" s="447">
        <v>2</v>
      </c>
      <c r="H69" s="447" t="s">
        <v>22</v>
      </c>
      <c r="I69" s="447" t="s">
        <v>23</v>
      </c>
      <c r="J69" s="447">
        <v>1</v>
      </c>
      <c r="K69" s="505" t="s">
        <v>356</v>
      </c>
      <c r="L69" s="480" t="s">
        <v>356</v>
      </c>
      <c r="M69" s="475" t="s">
        <v>357</v>
      </c>
      <c r="N69" s="482" t="s">
        <v>94</v>
      </c>
      <c r="O69" s="483">
        <v>6</v>
      </c>
    </row>
    <row r="70" spans="1:15" ht="30" customHeight="1">
      <c r="A70" s="447">
        <v>82</v>
      </c>
      <c r="B70" s="447" t="s">
        <v>177</v>
      </c>
      <c r="C70" s="448" t="s">
        <v>18</v>
      </c>
      <c r="D70" s="447" t="s">
        <v>19</v>
      </c>
      <c r="E70" s="447">
        <v>19</v>
      </c>
      <c r="F70" s="447" t="s">
        <v>352</v>
      </c>
      <c r="G70" s="447">
        <v>3</v>
      </c>
      <c r="H70" s="447" t="s">
        <v>22</v>
      </c>
      <c r="I70" s="447" t="s">
        <v>23</v>
      </c>
      <c r="J70" s="447">
        <v>1</v>
      </c>
      <c r="K70" s="505" t="s">
        <v>358</v>
      </c>
      <c r="L70" s="480" t="s">
        <v>359</v>
      </c>
      <c r="M70" s="475" t="s">
        <v>360</v>
      </c>
      <c r="N70" s="482" t="s">
        <v>133</v>
      </c>
      <c r="O70" s="483">
        <v>12</v>
      </c>
    </row>
    <row r="71" spans="1:15" ht="30" customHeight="1">
      <c r="A71" s="447">
        <v>84</v>
      </c>
      <c r="B71" s="447" t="s">
        <v>32</v>
      </c>
      <c r="C71" s="448" t="s">
        <v>18</v>
      </c>
      <c r="D71" s="447" t="s">
        <v>19</v>
      </c>
      <c r="E71" s="447">
        <v>20</v>
      </c>
      <c r="F71" s="447" t="s">
        <v>365</v>
      </c>
      <c r="G71" s="447">
        <v>1</v>
      </c>
      <c r="H71" s="447" t="s">
        <v>45</v>
      </c>
      <c r="I71" s="447" t="s">
        <v>23</v>
      </c>
      <c r="J71" s="447">
        <v>1</v>
      </c>
      <c r="K71" s="505" t="s">
        <v>366</v>
      </c>
      <c r="L71" s="480" t="s">
        <v>367</v>
      </c>
      <c r="M71" s="475" t="s">
        <v>368</v>
      </c>
      <c r="N71" s="482" t="s">
        <v>56</v>
      </c>
      <c r="O71" s="483">
        <v>4</v>
      </c>
    </row>
    <row r="72" spans="1:15" ht="30" customHeight="1">
      <c r="A72" s="447">
        <v>85</v>
      </c>
      <c r="B72" s="447" t="s">
        <v>17</v>
      </c>
      <c r="C72" s="448" t="s">
        <v>18</v>
      </c>
      <c r="D72" s="447" t="s">
        <v>19</v>
      </c>
      <c r="E72" s="447">
        <v>20</v>
      </c>
      <c r="F72" s="447" t="s">
        <v>365</v>
      </c>
      <c r="G72" s="447">
        <v>2</v>
      </c>
      <c r="H72" s="447" t="s">
        <v>22</v>
      </c>
      <c r="I72" s="447" t="s">
        <v>23</v>
      </c>
      <c r="J72" s="447">
        <v>1</v>
      </c>
      <c r="K72" s="505" t="s">
        <v>369</v>
      </c>
      <c r="L72" s="480" t="s">
        <v>370</v>
      </c>
      <c r="M72" s="475" t="s">
        <v>371</v>
      </c>
      <c r="N72" s="482" t="s">
        <v>316</v>
      </c>
      <c r="O72" s="483">
        <v>5</v>
      </c>
    </row>
    <row r="73" spans="1:15" ht="30" customHeight="1">
      <c r="A73" s="447">
        <v>86</v>
      </c>
      <c r="B73" s="447" t="s">
        <v>17</v>
      </c>
      <c r="C73" s="448" t="s">
        <v>18</v>
      </c>
      <c r="D73" s="447" t="s">
        <v>19</v>
      </c>
      <c r="E73" s="447">
        <v>20</v>
      </c>
      <c r="F73" s="447" t="s">
        <v>365</v>
      </c>
      <c r="G73" s="447">
        <v>3</v>
      </c>
      <c r="H73" s="447" t="s">
        <v>22</v>
      </c>
      <c r="I73" s="447" t="s">
        <v>23</v>
      </c>
      <c r="J73" s="447">
        <v>1</v>
      </c>
      <c r="K73" s="505" t="s">
        <v>372</v>
      </c>
      <c r="L73" s="480" t="s">
        <v>373</v>
      </c>
      <c r="M73" s="475" t="s">
        <v>374</v>
      </c>
      <c r="N73" s="482" t="s">
        <v>375</v>
      </c>
      <c r="O73" s="483">
        <v>11</v>
      </c>
    </row>
    <row r="74" spans="1:15" ht="30" customHeight="1">
      <c r="A74" s="447">
        <v>87</v>
      </c>
      <c r="B74" s="447" t="s">
        <v>376</v>
      </c>
      <c r="C74" s="448" t="s">
        <v>18</v>
      </c>
      <c r="D74" s="447" t="s">
        <v>19</v>
      </c>
      <c r="E74" s="447">
        <v>21</v>
      </c>
      <c r="F74" s="447" t="s">
        <v>379</v>
      </c>
      <c r="G74" s="447">
        <v>1</v>
      </c>
      <c r="H74" s="447" t="s">
        <v>51</v>
      </c>
      <c r="I74" s="447" t="s">
        <v>23</v>
      </c>
      <c r="J74" s="447">
        <v>1</v>
      </c>
      <c r="K74" s="505" t="s">
        <v>382</v>
      </c>
      <c r="L74" s="480" t="s">
        <v>383</v>
      </c>
      <c r="M74" s="451" t="s">
        <v>384</v>
      </c>
      <c r="N74" s="452" t="s">
        <v>219</v>
      </c>
      <c r="O74" s="453">
        <v>6</v>
      </c>
    </row>
    <row r="75" spans="1:15" ht="30" customHeight="1">
      <c r="A75" s="447">
        <v>88</v>
      </c>
      <c r="B75" s="447" t="s">
        <v>32</v>
      </c>
      <c r="C75" s="448" t="s">
        <v>18</v>
      </c>
      <c r="D75" s="447" t="s">
        <v>19</v>
      </c>
      <c r="E75" s="447">
        <v>21</v>
      </c>
      <c r="F75" s="447" t="s">
        <v>379</v>
      </c>
      <c r="G75" s="447">
        <v>2</v>
      </c>
      <c r="H75" s="447" t="s">
        <v>51</v>
      </c>
      <c r="I75" s="447" t="s">
        <v>23</v>
      </c>
      <c r="J75" s="447">
        <v>1</v>
      </c>
      <c r="K75" s="505" t="s">
        <v>386</v>
      </c>
      <c r="L75" s="480" t="s">
        <v>387</v>
      </c>
      <c r="M75" s="451" t="s">
        <v>388</v>
      </c>
      <c r="N75" s="452" t="s">
        <v>56</v>
      </c>
      <c r="O75" s="453">
        <v>4</v>
      </c>
    </row>
    <row r="76" spans="1:15" ht="30" customHeight="1">
      <c r="A76" s="447">
        <v>89</v>
      </c>
      <c r="B76" s="447" t="s">
        <v>376</v>
      </c>
      <c r="C76" s="448" t="s">
        <v>18</v>
      </c>
      <c r="D76" s="447" t="s">
        <v>19</v>
      </c>
      <c r="E76" s="447">
        <v>21</v>
      </c>
      <c r="F76" s="447" t="s">
        <v>379</v>
      </c>
      <c r="G76" s="447">
        <v>3</v>
      </c>
      <c r="H76" s="447" t="s">
        <v>51</v>
      </c>
      <c r="I76" s="447" t="s">
        <v>23</v>
      </c>
      <c r="J76" s="447">
        <v>1</v>
      </c>
      <c r="K76" s="505" t="s">
        <v>389</v>
      </c>
      <c r="L76" s="480" t="s">
        <v>390</v>
      </c>
      <c r="M76" s="451" t="s">
        <v>391</v>
      </c>
      <c r="N76" s="452" t="s">
        <v>56</v>
      </c>
      <c r="O76" s="453">
        <v>4</v>
      </c>
    </row>
    <row r="77" spans="1:15" ht="30" customHeight="1">
      <c r="A77" s="458">
        <v>90</v>
      </c>
      <c r="B77" s="458" t="s">
        <v>190</v>
      </c>
      <c r="C77" s="459" t="s">
        <v>393</v>
      </c>
      <c r="D77" s="458" t="s">
        <v>394</v>
      </c>
      <c r="E77" s="458">
        <v>22</v>
      </c>
      <c r="F77" s="458" t="s">
        <v>396</v>
      </c>
      <c r="G77" s="460">
        <v>1</v>
      </c>
      <c r="H77" s="458" t="s">
        <v>22</v>
      </c>
      <c r="I77" s="458" t="s">
        <v>23</v>
      </c>
      <c r="J77" s="458">
        <v>1</v>
      </c>
      <c r="K77" s="525" t="s">
        <v>397</v>
      </c>
      <c r="L77" s="461" t="s">
        <v>398</v>
      </c>
      <c r="M77" s="462" t="s">
        <v>399</v>
      </c>
      <c r="N77" s="463" t="s">
        <v>133</v>
      </c>
      <c r="O77" s="464">
        <v>12</v>
      </c>
    </row>
    <row r="78" spans="1:15" ht="30" customHeight="1">
      <c r="A78" s="458">
        <v>91</v>
      </c>
      <c r="B78" s="458" t="s">
        <v>190</v>
      </c>
      <c r="C78" s="459" t="s">
        <v>393</v>
      </c>
      <c r="D78" s="458" t="s">
        <v>394</v>
      </c>
      <c r="E78" s="458">
        <v>22</v>
      </c>
      <c r="F78" s="458" t="s">
        <v>396</v>
      </c>
      <c r="G78" s="460">
        <v>1</v>
      </c>
      <c r="H78" s="458" t="s">
        <v>22</v>
      </c>
      <c r="I78" s="458" t="s">
        <v>23</v>
      </c>
      <c r="J78" s="458">
        <v>1</v>
      </c>
      <c r="K78" s="526" t="s">
        <v>400</v>
      </c>
      <c r="L78" s="465" t="s">
        <v>401</v>
      </c>
      <c r="M78" s="462" t="s">
        <v>402</v>
      </c>
      <c r="N78" s="463" t="s">
        <v>133</v>
      </c>
      <c r="O78" s="464">
        <v>12</v>
      </c>
    </row>
    <row r="79" spans="1:15" ht="30" customHeight="1">
      <c r="A79" s="458">
        <v>92</v>
      </c>
      <c r="B79" s="458" t="s">
        <v>190</v>
      </c>
      <c r="C79" s="459" t="s">
        <v>393</v>
      </c>
      <c r="D79" s="458" t="s">
        <v>394</v>
      </c>
      <c r="E79" s="458">
        <v>22</v>
      </c>
      <c r="F79" s="458" t="s">
        <v>396</v>
      </c>
      <c r="G79" s="460">
        <v>1</v>
      </c>
      <c r="H79" s="458" t="s">
        <v>22</v>
      </c>
      <c r="I79" s="458" t="s">
        <v>23</v>
      </c>
      <c r="J79" s="458">
        <v>1</v>
      </c>
      <c r="K79" s="527" t="s">
        <v>406</v>
      </c>
      <c r="L79" s="466" t="s">
        <v>407</v>
      </c>
      <c r="M79" s="462" t="s">
        <v>408</v>
      </c>
      <c r="N79" s="463" t="s">
        <v>133</v>
      </c>
      <c r="O79" s="464">
        <v>12</v>
      </c>
    </row>
    <row r="80" spans="1:15" ht="30" customHeight="1">
      <c r="A80" s="458">
        <v>93</v>
      </c>
      <c r="B80" s="458" t="s">
        <v>190</v>
      </c>
      <c r="C80" s="459" t="s">
        <v>393</v>
      </c>
      <c r="D80" s="458" t="s">
        <v>394</v>
      </c>
      <c r="E80" s="458">
        <v>22</v>
      </c>
      <c r="F80" s="458" t="s">
        <v>396</v>
      </c>
      <c r="G80" s="460">
        <v>1</v>
      </c>
      <c r="H80" s="458" t="s">
        <v>22</v>
      </c>
      <c r="I80" s="458" t="s">
        <v>23</v>
      </c>
      <c r="J80" s="458">
        <v>1</v>
      </c>
      <c r="K80" s="527" t="s">
        <v>409</v>
      </c>
      <c r="L80" s="466" t="s">
        <v>410</v>
      </c>
      <c r="M80" s="462" t="s">
        <v>411</v>
      </c>
      <c r="N80" s="463" t="s">
        <v>133</v>
      </c>
      <c r="O80" s="464">
        <v>12</v>
      </c>
    </row>
    <row r="81" spans="1:15" ht="30" customHeight="1">
      <c r="A81" s="458">
        <v>94</v>
      </c>
      <c r="B81" s="458" t="s">
        <v>190</v>
      </c>
      <c r="C81" s="459" t="s">
        <v>393</v>
      </c>
      <c r="D81" s="458" t="s">
        <v>394</v>
      </c>
      <c r="E81" s="458">
        <v>22</v>
      </c>
      <c r="F81" s="458" t="s">
        <v>396</v>
      </c>
      <c r="G81" s="460">
        <v>1</v>
      </c>
      <c r="H81" s="458" t="s">
        <v>22</v>
      </c>
      <c r="I81" s="458" t="s">
        <v>23</v>
      </c>
      <c r="J81" s="458">
        <v>1</v>
      </c>
      <c r="K81" s="527" t="s">
        <v>412</v>
      </c>
      <c r="L81" s="466" t="s">
        <v>413</v>
      </c>
      <c r="M81" s="462" t="s">
        <v>414</v>
      </c>
      <c r="N81" s="463" t="s">
        <v>415</v>
      </c>
      <c r="O81" s="464">
        <v>50</v>
      </c>
    </row>
    <row r="82" spans="1:15" ht="30" customHeight="1">
      <c r="A82" s="458">
        <v>95</v>
      </c>
      <c r="B82" s="458" t="s">
        <v>190</v>
      </c>
      <c r="C82" s="459" t="s">
        <v>393</v>
      </c>
      <c r="D82" s="458" t="s">
        <v>394</v>
      </c>
      <c r="E82" s="458">
        <v>22</v>
      </c>
      <c r="F82" s="458" t="s">
        <v>396</v>
      </c>
      <c r="G82" s="460">
        <v>1</v>
      </c>
      <c r="H82" s="458" t="s">
        <v>22</v>
      </c>
      <c r="I82" s="458" t="s">
        <v>23</v>
      </c>
      <c r="J82" s="458">
        <v>1</v>
      </c>
      <c r="K82" s="527" t="s">
        <v>416</v>
      </c>
      <c r="L82" s="466" t="s">
        <v>417</v>
      </c>
      <c r="M82" s="462" t="s">
        <v>418</v>
      </c>
      <c r="N82" s="463" t="s">
        <v>415</v>
      </c>
      <c r="O82" s="464">
        <v>50</v>
      </c>
    </row>
    <row r="83" spans="1:15" ht="30" customHeight="1">
      <c r="A83" s="458">
        <v>96</v>
      </c>
      <c r="B83" s="458" t="s">
        <v>190</v>
      </c>
      <c r="C83" s="459" t="s">
        <v>393</v>
      </c>
      <c r="D83" s="458" t="s">
        <v>394</v>
      </c>
      <c r="E83" s="458">
        <v>22</v>
      </c>
      <c r="F83" s="458" t="s">
        <v>396</v>
      </c>
      <c r="G83" s="460">
        <v>1</v>
      </c>
      <c r="H83" s="458" t="s">
        <v>22</v>
      </c>
      <c r="I83" s="458" t="s">
        <v>23</v>
      </c>
      <c r="J83" s="458">
        <v>1</v>
      </c>
      <c r="K83" s="527" t="s">
        <v>419</v>
      </c>
      <c r="L83" s="466" t="s">
        <v>420</v>
      </c>
      <c r="M83" s="462" t="s">
        <v>421</v>
      </c>
      <c r="N83" s="463" t="s">
        <v>415</v>
      </c>
      <c r="O83" s="464">
        <v>50</v>
      </c>
    </row>
    <row r="84" spans="1:15" ht="30" customHeight="1">
      <c r="A84" s="458">
        <v>97</v>
      </c>
      <c r="B84" s="458" t="s">
        <v>190</v>
      </c>
      <c r="C84" s="459" t="s">
        <v>393</v>
      </c>
      <c r="D84" s="458" t="s">
        <v>394</v>
      </c>
      <c r="E84" s="458">
        <v>22</v>
      </c>
      <c r="F84" s="458" t="s">
        <v>396</v>
      </c>
      <c r="G84" s="460">
        <v>1</v>
      </c>
      <c r="H84" s="458" t="s">
        <v>22</v>
      </c>
      <c r="I84" s="458" t="s">
        <v>23</v>
      </c>
      <c r="J84" s="458">
        <v>1</v>
      </c>
      <c r="K84" s="525" t="s">
        <v>422</v>
      </c>
      <c r="L84" s="461" t="s">
        <v>423</v>
      </c>
      <c r="M84" s="462" t="s">
        <v>424</v>
      </c>
      <c r="N84" s="463" t="s">
        <v>133</v>
      </c>
      <c r="O84" s="464">
        <v>12</v>
      </c>
    </row>
    <row r="85" spans="1:15" ht="30" customHeight="1">
      <c r="A85" s="458">
        <v>98</v>
      </c>
      <c r="B85" s="458" t="s">
        <v>190</v>
      </c>
      <c r="C85" s="459" t="s">
        <v>393</v>
      </c>
      <c r="D85" s="458" t="s">
        <v>394</v>
      </c>
      <c r="E85" s="458">
        <v>22</v>
      </c>
      <c r="F85" s="458" t="s">
        <v>396</v>
      </c>
      <c r="G85" s="460">
        <v>1</v>
      </c>
      <c r="H85" s="458" t="s">
        <v>22</v>
      </c>
      <c r="I85" s="458" t="s">
        <v>23</v>
      </c>
      <c r="J85" s="458">
        <v>1</v>
      </c>
      <c r="K85" s="528" t="s">
        <v>425</v>
      </c>
      <c r="L85" s="461" t="s">
        <v>426</v>
      </c>
      <c r="M85" s="462" t="s">
        <v>427</v>
      </c>
      <c r="N85" s="463" t="s">
        <v>133</v>
      </c>
      <c r="O85" s="464">
        <v>12</v>
      </c>
    </row>
    <row r="86" spans="1:15" ht="30" customHeight="1">
      <c r="A86" s="458">
        <v>99</v>
      </c>
      <c r="B86" s="458" t="s">
        <v>190</v>
      </c>
      <c r="C86" s="459" t="s">
        <v>393</v>
      </c>
      <c r="D86" s="458" t="s">
        <v>394</v>
      </c>
      <c r="E86" s="458">
        <v>22</v>
      </c>
      <c r="F86" s="458" t="s">
        <v>396</v>
      </c>
      <c r="G86" s="458">
        <v>1</v>
      </c>
      <c r="H86" s="458" t="s">
        <v>22</v>
      </c>
      <c r="I86" s="458" t="s">
        <v>23</v>
      </c>
      <c r="J86" s="458">
        <v>1</v>
      </c>
      <c r="K86" s="529" t="s">
        <v>428</v>
      </c>
      <c r="L86" s="467" t="s">
        <v>429</v>
      </c>
      <c r="M86" s="462" t="s">
        <v>430</v>
      </c>
      <c r="N86" s="463" t="s">
        <v>133</v>
      </c>
      <c r="O86" s="464">
        <v>12</v>
      </c>
    </row>
    <row r="87" spans="1:15" ht="30" customHeight="1">
      <c r="A87" s="458">
        <v>100</v>
      </c>
      <c r="B87" s="458" t="s">
        <v>190</v>
      </c>
      <c r="C87" s="459" t="s">
        <v>393</v>
      </c>
      <c r="D87" s="458" t="s">
        <v>394</v>
      </c>
      <c r="E87" s="458">
        <v>22</v>
      </c>
      <c r="F87" s="458" t="s">
        <v>396</v>
      </c>
      <c r="G87" s="458">
        <v>1</v>
      </c>
      <c r="H87" s="458" t="s">
        <v>22</v>
      </c>
      <c r="I87" s="458" t="s">
        <v>23</v>
      </c>
      <c r="J87" s="458">
        <v>1</v>
      </c>
      <c r="K87" s="529" t="s">
        <v>431</v>
      </c>
      <c r="L87" s="467" t="s">
        <v>432</v>
      </c>
      <c r="M87" s="462" t="s">
        <v>433</v>
      </c>
      <c r="N87" s="463" t="s">
        <v>133</v>
      </c>
      <c r="O87" s="464">
        <v>12</v>
      </c>
    </row>
    <row r="88" spans="1:15" ht="30" customHeight="1">
      <c r="A88" s="458">
        <v>101</v>
      </c>
      <c r="B88" s="458" t="s">
        <v>190</v>
      </c>
      <c r="C88" s="459" t="s">
        <v>393</v>
      </c>
      <c r="D88" s="458" t="s">
        <v>394</v>
      </c>
      <c r="E88" s="458">
        <v>22</v>
      </c>
      <c r="F88" s="458" t="s">
        <v>396</v>
      </c>
      <c r="G88" s="464">
        <v>1</v>
      </c>
      <c r="H88" s="458" t="s">
        <v>22</v>
      </c>
      <c r="I88" s="458" t="s">
        <v>23</v>
      </c>
      <c r="J88" s="458">
        <v>1</v>
      </c>
      <c r="K88" s="530" t="s">
        <v>434</v>
      </c>
      <c r="L88" s="468" t="s">
        <v>435</v>
      </c>
      <c r="M88" s="462" t="s">
        <v>436</v>
      </c>
      <c r="N88" s="469" t="s">
        <v>27</v>
      </c>
      <c r="O88" s="464">
        <v>6</v>
      </c>
    </row>
    <row r="89" spans="1:15" ht="30" customHeight="1">
      <c r="A89" s="458">
        <v>102</v>
      </c>
      <c r="B89" s="458" t="s">
        <v>190</v>
      </c>
      <c r="C89" s="459" t="s">
        <v>393</v>
      </c>
      <c r="D89" s="458" t="s">
        <v>394</v>
      </c>
      <c r="E89" s="458">
        <v>22</v>
      </c>
      <c r="F89" s="458" t="s">
        <v>396</v>
      </c>
      <c r="G89" s="464">
        <v>1</v>
      </c>
      <c r="H89" s="458" t="s">
        <v>45</v>
      </c>
      <c r="I89" s="458" t="s">
        <v>23</v>
      </c>
      <c r="J89" s="458">
        <v>1</v>
      </c>
      <c r="K89" s="530" t="s">
        <v>439</v>
      </c>
      <c r="L89" s="468" t="s">
        <v>440</v>
      </c>
      <c r="M89" s="464" t="s">
        <v>441</v>
      </c>
      <c r="N89" s="470" t="s">
        <v>27</v>
      </c>
      <c r="O89" s="464">
        <v>6</v>
      </c>
    </row>
    <row r="90" spans="1:15" ht="30" customHeight="1">
      <c r="A90" s="458">
        <v>103</v>
      </c>
      <c r="B90" s="458" t="s">
        <v>190</v>
      </c>
      <c r="C90" s="459" t="s">
        <v>393</v>
      </c>
      <c r="D90" s="458" t="s">
        <v>394</v>
      </c>
      <c r="E90" s="458">
        <v>22</v>
      </c>
      <c r="F90" s="458" t="s">
        <v>396</v>
      </c>
      <c r="G90" s="464">
        <v>1</v>
      </c>
      <c r="H90" s="458" t="s">
        <v>45</v>
      </c>
      <c r="I90" s="458" t="s">
        <v>23</v>
      </c>
      <c r="J90" s="458">
        <v>1</v>
      </c>
      <c r="K90" s="530" t="s">
        <v>446</v>
      </c>
      <c r="L90" s="468" t="s">
        <v>447</v>
      </c>
      <c r="M90" s="464" t="s">
        <v>448</v>
      </c>
      <c r="N90" s="470" t="s">
        <v>71</v>
      </c>
      <c r="O90" s="464">
        <v>12</v>
      </c>
    </row>
    <row r="91" spans="1:15" ht="30" customHeight="1">
      <c r="A91" s="458">
        <v>104</v>
      </c>
      <c r="B91" s="458" t="s">
        <v>190</v>
      </c>
      <c r="C91" s="459" t="s">
        <v>393</v>
      </c>
      <c r="D91" s="458" t="s">
        <v>394</v>
      </c>
      <c r="E91" s="458">
        <v>22</v>
      </c>
      <c r="F91" s="458" t="s">
        <v>396</v>
      </c>
      <c r="G91" s="464">
        <v>1</v>
      </c>
      <c r="H91" s="458" t="s">
        <v>45</v>
      </c>
      <c r="I91" s="458" t="s">
        <v>23</v>
      </c>
      <c r="J91" s="458">
        <v>1</v>
      </c>
      <c r="K91" s="530" t="s">
        <v>711</v>
      </c>
      <c r="L91" s="468" t="s">
        <v>447</v>
      </c>
      <c r="M91" s="464" t="s">
        <v>777</v>
      </c>
      <c r="N91" s="470" t="s">
        <v>71</v>
      </c>
      <c r="O91" s="464">
        <v>12</v>
      </c>
    </row>
    <row r="92" spans="1:15" ht="30" customHeight="1">
      <c r="A92" s="458">
        <v>105</v>
      </c>
      <c r="B92" s="458" t="s">
        <v>190</v>
      </c>
      <c r="C92" s="459" t="s">
        <v>393</v>
      </c>
      <c r="D92" s="458" t="s">
        <v>394</v>
      </c>
      <c r="E92" s="458">
        <v>22</v>
      </c>
      <c r="F92" s="458" t="s">
        <v>396</v>
      </c>
      <c r="G92" s="464">
        <v>1</v>
      </c>
      <c r="H92" s="458" t="s">
        <v>45</v>
      </c>
      <c r="I92" s="458" t="s">
        <v>23</v>
      </c>
      <c r="J92" s="458">
        <v>1</v>
      </c>
      <c r="K92" s="530" t="s">
        <v>442</v>
      </c>
      <c r="L92" s="468" t="s">
        <v>443</v>
      </c>
      <c r="M92" s="462" t="s">
        <v>444</v>
      </c>
      <c r="N92" s="469" t="s">
        <v>71</v>
      </c>
      <c r="O92" s="464">
        <v>12</v>
      </c>
    </row>
    <row r="93" spans="1:15" ht="30" customHeight="1">
      <c r="A93" s="458">
        <v>106</v>
      </c>
      <c r="B93" s="458" t="s">
        <v>190</v>
      </c>
      <c r="C93" s="459" t="s">
        <v>393</v>
      </c>
      <c r="D93" s="458" t="s">
        <v>394</v>
      </c>
      <c r="E93" s="458">
        <v>22</v>
      </c>
      <c r="F93" s="458" t="s">
        <v>396</v>
      </c>
      <c r="G93" s="464">
        <v>1</v>
      </c>
      <c r="H93" s="458" t="s">
        <v>45</v>
      </c>
      <c r="I93" s="458" t="s">
        <v>23</v>
      </c>
      <c r="J93" s="458">
        <v>1</v>
      </c>
      <c r="K93" s="530" t="s">
        <v>772</v>
      </c>
      <c r="L93" s="468" t="s">
        <v>775</v>
      </c>
      <c r="M93" s="462" t="s">
        <v>778</v>
      </c>
      <c r="N93" s="469" t="s">
        <v>71</v>
      </c>
      <c r="O93" s="464">
        <v>12</v>
      </c>
    </row>
    <row r="94" spans="1:15" ht="30" customHeight="1">
      <c r="A94" s="458">
        <v>107</v>
      </c>
      <c r="B94" s="458" t="s">
        <v>190</v>
      </c>
      <c r="C94" s="459" t="s">
        <v>393</v>
      </c>
      <c r="D94" s="458" t="s">
        <v>394</v>
      </c>
      <c r="E94" s="458">
        <v>22</v>
      </c>
      <c r="F94" s="458" t="s">
        <v>396</v>
      </c>
      <c r="G94" s="464">
        <v>1</v>
      </c>
      <c r="H94" s="458" t="s">
        <v>45</v>
      </c>
      <c r="I94" s="458" t="s">
        <v>23</v>
      </c>
      <c r="J94" s="458">
        <v>1</v>
      </c>
      <c r="K94" s="530" t="s">
        <v>773</v>
      </c>
      <c r="L94" s="468" t="s">
        <v>774</v>
      </c>
      <c r="M94" s="462" t="s">
        <v>779</v>
      </c>
      <c r="N94" s="469" t="s">
        <v>776</v>
      </c>
      <c r="O94" s="464">
        <v>24</v>
      </c>
    </row>
  </sheetData>
  <phoneticPr fontId="4" type="noConversion"/>
  <conditionalFormatting sqref="B34:B39 B22:B28 B1 B3:B19">
    <cfRule type="duplicateValues" priority="87"/>
    <cfRule type="colorScale" priority="88">
      <colorScale>
        <cfvo type="min"/>
        <cfvo type="max"/>
        <color rgb="FFFCFCFF"/>
        <color rgb="FF63BE7B"/>
      </colorScale>
    </cfRule>
    <cfRule type="iconSet" priority="89">
      <iconSet>
        <cfvo type="percent" val="0"/>
        <cfvo type="percent" val="33"/>
        <cfvo type="percent" val="67"/>
      </iconSet>
    </cfRule>
  </conditionalFormatting>
  <conditionalFormatting sqref="B2">
    <cfRule type="duplicateValues" priority="90"/>
    <cfRule type="colorScale" priority="91">
      <colorScale>
        <cfvo type="min"/>
        <cfvo type="max"/>
        <color rgb="FFFCFCFF"/>
        <color rgb="FF63BE7B"/>
      </colorScale>
    </cfRule>
    <cfRule type="iconSet" priority="92">
      <iconSet>
        <cfvo type="percent" val="0"/>
        <cfvo type="percent" val="33"/>
        <cfvo type="percent" val="67"/>
      </iconSet>
    </cfRule>
  </conditionalFormatting>
  <conditionalFormatting sqref="B20:B21">
    <cfRule type="duplicateValues" priority="84"/>
    <cfRule type="colorScale" priority="85">
      <colorScale>
        <cfvo type="min"/>
        <cfvo type="max"/>
        <color rgb="FFFCFCFF"/>
        <color rgb="FF63BE7B"/>
      </colorScale>
    </cfRule>
    <cfRule type="iconSet" priority="86">
      <iconSet>
        <cfvo type="percent" val="0"/>
        <cfvo type="percent" val="33"/>
        <cfvo type="percent" val="67"/>
      </iconSet>
    </cfRule>
  </conditionalFormatting>
  <conditionalFormatting sqref="G2">
    <cfRule type="colorScale" priority="8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1">
      <colorScale>
        <cfvo type="min"/>
        <cfvo type="max"/>
        <color rgb="FFF8696B"/>
        <color rgb="FFFCFCFF"/>
      </colorScale>
    </cfRule>
  </conditionalFormatting>
  <conditionalFormatting sqref="G20:G21">
    <cfRule type="colorScale" priority="7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9">
      <colorScale>
        <cfvo type="min"/>
        <cfvo type="max"/>
        <color rgb="FFF8696B"/>
        <color rgb="FFFCFCFF"/>
      </colorScale>
    </cfRule>
  </conditionalFormatting>
  <conditionalFormatting sqref="G22:G39 G1 G3:G19">
    <cfRule type="colorScale" priority="8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83">
      <colorScale>
        <cfvo type="min"/>
        <cfvo type="max"/>
        <color rgb="FFF8696B"/>
        <color rgb="FFFCFCFF"/>
      </colorScale>
    </cfRule>
  </conditionalFormatting>
  <conditionalFormatting sqref="B29:B33">
    <cfRule type="duplicateValues" priority="75"/>
    <cfRule type="colorScale" priority="76">
      <colorScale>
        <cfvo type="min"/>
        <cfvo type="max"/>
        <color rgb="FFFCFCFF"/>
        <color rgb="FF63BE7B"/>
      </colorScale>
    </cfRule>
    <cfRule type="iconSet" priority="77">
      <iconSet>
        <cfvo type="percent" val="0"/>
        <cfvo type="percent" val="33"/>
        <cfvo type="percent" val="67"/>
      </iconSet>
    </cfRule>
  </conditionalFormatting>
  <conditionalFormatting sqref="B71:B76 B40:B42 B68">
    <cfRule type="duplicateValues" priority="72"/>
    <cfRule type="colorScale" priority="73">
      <colorScale>
        <cfvo type="min"/>
        <cfvo type="max"/>
        <color rgb="FFFCFCFF"/>
        <color rgb="FF63BE7B"/>
      </colorScale>
    </cfRule>
    <cfRule type="iconSet" priority="74">
      <iconSet>
        <cfvo type="percent" val="0"/>
        <cfvo type="percent" val="33"/>
        <cfvo type="percent" val="67"/>
      </iconSet>
    </cfRule>
  </conditionalFormatting>
  <conditionalFormatting sqref="G40:G42">
    <cfRule type="colorScale" priority="7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71">
      <colorScale>
        <cfvo type="min"/>
        <cfvo type="max"/>
        <color rgb="FFF8696B"/>
        <color rgb="FFFCFCFF"/>
      </colorScale>
    </cfRule>
  </conditionalFormatting>
  <conditionalFormatting sqref="B43:B44">
    <cfRule type="duplicateValues" priority="64"/>
    <cfRule type="colorScale" priority="65">
      <colorScale>
        <cfvo type="min"/>
        <cfvo type="max"/>
        <color rgb="FFFCFCFF"/>
        <color rgb="FF63BE7B"/>
      </colorScale>
    </cfRule>
    <cfRule type="iconSet" priority="66">
      <iconSet>
        <cfvo type="percent" val="0"/>
        <cfvo type="percent" val="33"/>
        <cfvo type="percent" val="67"/>
      </iconSet>
    </cfRule>
  </conditionalFormatting>
  <conditionalFormatting sqref="B48">
    <cfRule type="duplicateValues" priority="61"/>
    <cfRule type="colorScale" priority="62">
      <colorScale>
        <cfvo type="min"/>
        <cfvo type="max"/>
        <color rgb="FFFCFCFF"/>
        <color rgb="FF63BE7B"/>
      </colorScale>
    </cfRule>
    <cfRule type="iconSet" priority="63">
      <iconSet>
        <cfvo type="percent" val="0"/>
        <cfvo type="percent" val="33"/>
        <cfvo type="percent" val="67"/>
      </iconSet>
    </cfRule>
  </conditionalFormatting>
  <conditionalFormatting sqref="B49">
    <cfRule type="duplicateValues" priority="58"/>
    <cfRule type="colorScale" priority="59">
      <colorScale>
        <cfvo type="min"/>
        <cfvo type="max"/>
        <color rgb="FFFCFCFF"/>
        <color rgb="FF63BE7B"/>
      </colorScale>
    </cfRule>
    <cfRule type="iconSet" priority="60">
      <iconSet>
        <cfvo type="percent" val="0"/>
        <cfvo type="percent" val="33"/>
        <cfvo type="percent" val="67"/>
      </iconSet>
    </cfRule>
  </conditionalFormatting>
  <conditionalFormatting sqref="B45:B47 B50">
    <cfRule type="duplicateValues" priority="67"/>
    <cfRule type="colorScale" priority="68">
      <colorScale>
        <cfvo type="min"/>
        <cfvo type="max"/>
        <color rgb="FFFCFCFF"/>
        <color rgb="FF63BE7B"/>
      </colorScale>
    </cfRule>
    <cfRule type="iconSet" priority="69">
      <iconSet>
        <cfvo type="percent" val="0"/>
        <cfvo type="percent" val="33"/>
        <cfvo type="percent" val="67"/>
      </iconSet>
    </cfRule>
  </conditionalFormatting>
  <conditionalFormatting sqref="G48">
    <cfRule type="colorScale" priority="5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3">
      <colorScale>
        <cfvo type="min"/>
        <cfvo type="max"/>
        <color rgb="FFF8696B"/>
        <color rgb="FFFCFCFF"/>
      </colorScale>
    </cfRule>
  </conditionalFormatting>
  <conditionalFormatting sqref="G49">
    <cfRule type="colorScale" priority="5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1">
      <colorScale>
        <cfvo type="min"/>
        <cfvo type="max"/>
        <color rgb="FFF8696B"/>
        <color rgb="FFFCFCFF"/>
      </colorScale>
    </cfRule>
  </conditionalFormatting>
  <conditionalFormatting sqref="G45:G47 G50">
    <cfRule type="colorScale" priority="54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5">
      <colorScale>
        <cfvo type="min"/>
        <cfvo type="max"/>
        <color rgb="FFF8696B"/>
        <color rgb="FFFCFCFF"/>
      </colorScale>
    </cfRule>
  </conditionalFormatting>
  <conditionalFormatting sqref="G74:G76 G43:G44 G68">
    <cfRule type="colorScale" priority="56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57">
      <colorScale>
        <cfvo type="min"/>
        <cfvo type="max"/>
        <color rgb="FFF8696B"/>
        <color rgb="FFFCFCFF"/>
      </colorScale>
    </cfRule>
  </conditionalFormatting>
  <conditionalFormatting sqref="B52:B54">
    <cfRule type="duplicateValues" priority="47"/>
    <cfRule type="colorScale" priority="48">
      <colorScale>
        <cfvo type="min"/>
        <cfvo type="max"/>
        <color rgb="FFFCFCFF"/>
        <color rgb="FF63BE7B"/>
      </colorScale>
    </cfRule>
    <cfRule type="iconSet" priority="49">
      <iconSet>
        <cfvo type="percent" val="0"/>
        <cfvo type="percent" val="33"/>
        <cfvo type="percent" val="67"/>
      </iconSet>
    </cfRule>
  </conditionalFormatting>
  <conditionalFormatting sqref="B51">
    <cfRule type="duplicateValues" priority="44"/>
    <cfRule type="colorScale" priority="45">
      <colorScale>
        <cfvo type="min"/>
        <cfvo type="max"/>
        <color rgb="FFFCFCFF"/>
        <color rgb="FF63BE7B"/>
      </colorScale>
    </cfRule>
    <cfRule type="iconSet" priority="46">
      <iconSet>
        <cfvo type="percent" val="0"/>
        <cfvo type="percent" val="33"/>
        <cfvo type="percent" val="67"/>
      </iconSet>
    </cfRule>
  </conditionalFormatting>
  <conditionalFormatting sqref="G52:G53">
    <cfRule type="colorScale" priority="42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3">
      <colorScale>
        <cfvo type="min"/>
        <cfvo type="max"/>
        <color rgb="FFF8696B"/>
        <color rgb="FFFCFCFF"/>
      </colorScale>
    </cfRule>
  </conditionalFormatting>
  <conditionalFormatting sqref="G51">
    <cfRule type="colorScale" priority="40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1">
      <colorScale>
        <cfvo type="min"/>
        <cfvo type="max"/>
        <color rgb="FFF8696B"/>
        <color rgb="FFFCFCFF"/>
      </colorScale>
    </cfRule>
  </conditionalFormatting>
  <conditionalFormatting sqref="G54">
    <cfRule type="colorScale" priority="38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9">
      <colorScale>
        <cfvo type="min"/>
        <cfvo type="max"/>
        <color rgb="FFF8696B"/>
        <color rgb="FFFCFCFF"/>
      </colorScale>
    </cfRule>
  </conditionalFormatting>
  <conditionalFormatting sqref="B55:B67">
    <cfRule type="duplicateValues" priority="35"/>
    <cfRule type="colorScale" priority="36">
      <colorScale>
        <cfvo type="min"/>
        <cfvo type="max"/>
        <color rgb="FFFCFCFF"/>
        <color rgb="FF63BE7B"/>
      </colorScale>
    </cfRule>
    <cfRule type="iconSet" priority="37">
      <iconSet>
        <cfvo type="percent" val="0"/>
        <cfvo type="percent" val="33"/>
        <cfvo type="percent" val="67"/>
      </iconSet>
    </cfRule>
  </conditionalFormatting>
  <conditionalFormatting sqref="G59">
    <cfRule type="colorScale" priority="29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0">
      <colorScale>
        <cfvo type="min"/>
        <cfvo type="max"/>
        <color rgb="FFF8696B"/>
        <color rgb="FFFCFCFF"/>
      </colorScale>
    </cfRule>
  </conditionalFormatting>
  <conditionalFormatting sqref="G60:G61">
    <cfRule type="colorScale" priority="2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8">
      <colorScale>
        <cfvo type="min"/>
        <cfvo type="max"/>
        <color rgb="FFF8696B"/>
        <color rgb="FFFCFCFF"/>
      </colorScale>
    </cfRule>
  </conditionalFormatting>
  <conditionalFormatting sqref="G62">
    <cfRule type="colorScale" priority="2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6">
      <colorScale>
        <cfvo type="min"/>
        <cfvo type="max"/>
        <color rgb="FFF8696B"/>
        <color rgb="FFFCFCFF"/>
      </colorScale>
    </cfRule>
  </conditionalFormatting>
  <conditionalFormatting sqref="G63:G65">
    <cfRule type="colorScale" priority="3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2">
      <colorScale>
        <cfvo type="min"/>
        <cfvo type="max"/>
        <color rgb="FFF8696B"/>
        <color rgb="FFFCFCFF"/>
      </colorScale>
    </cfRule>
  </conditionalFormatting>
  <conditionalFormatting sqref="G55:G58">
    <cfRule type="colorScale" priority="3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34">
      <colorScale>
        <cfvo type="min"/>
        <cfvo type="max"/>
        <color rgb="FFF8696B"/>
        <color rgb="FFFCFCFF"/>
      </colorScale>
    </cfRule>
  </conditionalFormatting>
  <conditionalFormatting sqref="B69">
    <cfRule type="duplicateValues" priority="22"/>
    <cfRule type="colorScale" priority="23">
      <colorScale>
        <cfvo type="min"/>
        <cfvo type="max"/>
        <color rgb="FFFCFCFF"/>
        <color rgb="FF63BE7B"/>
      </colorScale>
    </cfRule>
    <cfRule type="iconSet" priority="24">
      <iconSet>
        <cfvo type="percent" val="0"/>
        <cfvo type="percent" val="33"/>
        <cfvo type="percent" val="67"/>
      </iconSet>
    </cfRule>
  </conditionalFormatting>
  <conditionalFormatting sqref="B70">
    <cfRule type="duplicateValues" priority="19"/>
    <cfRule type="colorScale" priority="20">
      <colorScale>
        <cfvo type="min"/>
        <cfvo type="max"/>
        <color rgb="FFFCFCFF"/>
        <color rgb="FF63BE7B"/>
      </colorScale>
    </cfRule>
    <cfRule type="iconSet" priority="21">
      <iconSet>
        <cfvo type="percent" val="0"/>
        <cfvo type="percent" val="33"/>
        <cfvo type="percent" val="67"/>
      </iconSet>
    </cfRule>
  </conditionalFormatting>
  <conditionalFormatting sqref="G69">
    <cfRule type="colorScale" priority="1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6">
      <colorScale>
        <cfvo type="min"/>
        <cfvo type="max"/>
        <color rgb="FFF8696B"/>
        <color rgb="FFFCFCFF"/>
      </colorScale>
    </cfRule>
  </conditionalFormatting>
  <conditionalFormatting sqref="G70"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4">
      <colorScale>
        <cfvo type="min"/>
        <cfvo type="max"/>
        <color rgb="FFF8696B"/>
        <color rgb="FFFCFCFF"/>
      </colorScale>
    </cfRule>
  </conditionalFormatting>
  <conditionalFormatting sqref="G66:G67">
    <cfRule type="colorScale" priority="17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18">
      <colorScale>
        <cfvo type="min"/>
        <cfvo type="max"/>
        <color rgb="FFF8696B"/>
        <color rgb="FFFCFCFF"/>
      </colorScale>
    </cfRule>
  </conditionalFormatting>
  <conditionalFormatting sqref="B77:B89">
    <cfRule type="duplicateValues" priority="7"/>
    <cfRule type="colorScale" priority="8">
      <colorScale>
        <cfvo type="min"/>
        <cfvo type="max"/>
        <color rgb="FFFCFCFF"/>
        <color rgb="FF63BE7B"/>
      </colorScale>
    </cfRule>
    <cfRule type="iconSet" priority="9">
      <iconSet>
        <cfvo type="percent" val="0"/>
        <cfvo type="percent" val="33"/>
        <cfvo type="percent" val="67"/>
      </iconSet>
    </cfRule>
  </conditionalFormatting>
  <conditionalFormatting sqref="B90:B94">
    <cfRule type="duplicateValues" priority="10"/>
    <cfRule type="colorScale" priority="11">
      <colorScale>
        <cfvo type="min"/>
        <cfvo type="max"/>
        <color rgb="FFFCFCFF"/>
        <color rgb="FF63BE7B"/>
      </colorScale>
    </cfRule>
    <cfRule type="iconSet" priority="12">
      <iconSet>
        <cfvo type="percent" val="0"/>
        <cfvo type="percent" val="33"/>
        <cfvo type="percent" val="67"/>
      </iconSet>
    </cfRule>
  </conditionalFormatting>
  <conditionalFormatting sqref="G71:G73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4">
      <colorScale>
        <cfvo type="min"/>
        <cfvo type="max"/>
        <color rgb="FFF8696B"/>
        <color rgb="FFFCFCFF"/>
      </colorScale>
    </cfRule>
  </conditionalFormatting>
  <conditionalFormatting sqref="G77:G89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2">
      <colorScale>
        <cfvo type="min"/>
        <cfvo type="max"/>
        <color rgb="FFF8696B"/>
        <color rgb="FFFCFCFF"/>
      </colorScale>
    </cfRule>
  </conditionalFormatting>
  <conditionalFormatting sqref="G90:G94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  <cfRule type="colorScale" priority="6">
      <colorScale>
        <cfvo type="min"/>
        <cfvo type="max"/>
        <color rgb="FFF8696B"/>
        <color rgb="FFFCFCFF"/>
      </colorScale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6</vt:i4>
      </vt:variant>
    </vt:vector>
  </HeadingPairs>
  <TitlesOfParts>
    <vt:vector size="16" baseType="lpstr">
      <vt:lpstr>피벗테이블</vt:lpstr>
      <vt:lpstr>학과별학술지 신청리스트 예상가</vt:lpstr>
      <vt:lpstr>품의준비_신청내역</vt:lpstr>
      <vt:lpstr>2018학년도 국내외 구독간행물 목록_1차작업</vt:lpstr>
      <vt:lpstr>2018학년도 국내외 구독간행물 목록_2차_우선순위</vt:lpstr>
      <vt:lpstr>국내학술지견적_1차</vt:lpstr>
      <vt:lpstr>국내학술지견적_최종</vt:lpstr>
      <vt:lpstr>국외학술지견적</vt:lpstr>
      <vt:lpstr>Sheet1</vt:lpstr>
      <vt:lpstr>2018년 국내외 구독 간행물 목록</vt:lpstr>
      <vt:lpstr>국내학술지견적_1차!Print_Area</vt:lpstr>
      <vt:lpstr>국내학술지견적_최종!Print_Area</vt:lpstr>
      <vt:lpstr>국외학술지견적!Print_Area</vt:lpstr>
      <vt:lpstr>국내학술지견적_1차!Print_Titles</vt:lpstr>
      <vt:lpstr>국내학술지견적_최종!Print_Titles</vt:lpstr>
      <vt:lpstr>국외학술지견적!Print_Titles</vt:lpstr>
    </vt:vector>
  </TitlesOfParts>
  <Company>안산대학교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ansan</dc:creator>
  <cp:lastModifiedBy>ansan</cp:lastModifiedBy>
  <cp:lastPrinted>2018-02-23T07:32:02Z</cp:lastPrinted>
  <dcterms:created xsi:type="dcterms:W3CDTF">2017-11-21T06:23:42Z</dcterms:created>
  <dcterms:modified xsi:type="dcterms:W3CDTF">2018-02-28T06:13:07Z</dcterms:modified>
</cp:coreProperties>
</file>