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1.xml" ContentType="application/vnd.openxmlformats-officedocument.spreadsheetml.comments+xml"/>
  <Override PartName="/xl/pivotTables/pivotTable3.xml" ContentType="application/vnd.openxmlformats-officedocument.spreadsheetml.pivot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435" yWindow="6375" windowWidth="27795" windowHeight="5835" tabRatio="801" firstSheet="2" activeTab="3"/>
  </bookViews>
  <sheets>
    <sheet name="피벗" sheetId="4" state="hidden" r:id="rId1"/>
    <sheet name="2016학년도 간행물 구독 예정 목록" sheetId="1" state="hidden" r:id="rId2"/>
    <sheet name="Sheet1" sheetId="12" r:id="rId3"/>
    <sheet name="2017학년도 간행물 국내외_교양_전체" sheetId="5" r:id="rId4"/>
  </sheets>
  <definedNames>
    <definedName name="_xlnm._FilterDatabase" localSheetId="1" hidden="1">'2016학년도 간행물 구독 예정 목록'!$A$1:$V$140</definedName>
    <definedName name="_xlnm._FilterDatabase" localSheetId="3" hidden="1">'2017학년도 간행물 국내외_교양_전체'!$A$1:$U$136</definedName>
    <definedName name="a">#REF!</definedName>
    <definedName name="_xlnm.Print_Area" localSheetId="3">'2017학년도 간행물 국내외_교양_전체'!$A$1:$U$109</definedName>
  </definedNames>
  <calcPr calcId="145621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R36" i="5" l="1"/>
  <c r="R34" i="5"/>
  <c r="U14" i="5" l="1"/>
  <c r="U15" i="5"/>
  <c r="U18" i="5"/>
  <c r="U20" i="5"/>
  <c r="U41" i="5"/>
  <c r="U73" i="5"/>
  <c r="U82" i="5"/>
  <c r="R99" i="5" l="1"/>
  <c r="T99" i="5" s="1"/>
  <c r="U99" i="5" s="1"/>
  <c r="R100" i="5"/>
  <c r="T100" i="5" s="1"/>
  <c r="U100" i="5" s="1"/>
  <c r="R101" i="5"/>
  <c r="T101" i="5" s="1"/>
  <c r="U101" i="5" s="1"/>
  <c r="R102" i="5"/>
  <c r="U102" i="5" s="1"/>
  <c r="R103" i="5"/>
  <c r="U103" i="5" s="1"/>
  <c r="R104" i="5"/>
  <c r="R105" i="5"/>
  <c r="R106" i="5"/>
  <c r="T106" i="5" s="1"/>
  <c r="U106" i="5" s="1"/>
  <c r="R107" i="5"/>
  <c r="T107" i="5" s="1"/>
  <c r="U107" i="5" s="1"/>
  <c r="R108" i="5"/>
  <c r="T108" i="5" s="1"/>
  <c r="U108" i="5" s="1"/>
  <c r="R109" i="5"/>
  <c r="T109" i="5" s="1"/>
  <c r="U109" i="5" s="1"/>
  <c r="R98" i="5"/>
  <c r="T98" i="5" s="1"/>
  <c r="U98" i="5" s="1"/>
  <c r="T88" i="5"/>
  <c r="U88" i="5" s="1"/>
  <c r="T86" i="5"/>
  <c r="U86" i="5" s="1"/>
  <c r="T85" i="5"/>
  <c r="U85" i="5" s="1"/>
  <c r="T84" i="5"/>
  <c r="U84" i="5" s="1"/>
  <c r="T80" i="5"/>
  <c r="U80" i="5" s="1"/>
  <c r="T79" i="5"/>
  <c r="U79" i="5" s="1"/>
  <c r="Q97" i="5"/>
  <c r="R97" i="5" s="1"/>
  <c r="T97" i="5" s="1"/>
  <c r="U97" i="5" s="1"/>
  <c r="Q96" i="5"/>
  <c r="R96" i="5" s="1"/>
  <c r="T96" i="5" s="1"/>
  <c r="U96" i="5" s="1"/>
  <c r="Q95" i="5"/>
  <c r="R95" i="5" s="1"/>
  <c r="T95" i="5" s="1"/>
  <c r="U95" i="5" s="1"/>
  <c r="Q92" i="5"/>
  <c r="R92" i="5" s="1"/>
  <c r="T92" i="5" s="1"/>
  <c r="U92" i="5" s="1"/>
  <c r="Q89" i="5"/>
  <c r="R89" i="5" s="1"/>
  <c r="T89" i="5" s="1"/>
  <c r="U89" i="5" s="1"/>
  <c r="Q87" i="5"/>
  <c r="T87" i="5" s="1"/>
  <c r="U87" i="5" s="1"/>
  <c r="Q83" i="5"/>
  <c r="T83" i="5" s="1"/>
  <c r="U83" i="5" s="1"/>
  <c r="Q82" i="5"/>
  <c r="R82" i="5" s="1"/>
  <c r="Q81" i="5"/>
  <c r="R81" i="5" s="1"/>
  <c r="T81" i="5" s="1"/>
  <c r="U81" i="5" s="1"/>
  <c r="Q78" i="5"/>
  <c r="T78" i="5" s="1"/>
  <c r="U78" i="5" s="1"/>
  <c r="Q77" i="5"/>
  <c r="R77" i="5" s="1"/>
  <c r="T77" i="5" s="1"/>
  <c r="U77" i="5" s="1"/>
  <c r="Q76" i="5"/>
  <c r="R76" i="5" s="1"/>
  <c r="T76" i="5" s="1"/>
  <c r="U76" i="5" s="1"/>
  <c r="Q75" i="5"/>
  <c r="R75" i="5" s="1"/>
  <c r="T75" i="5" s="1"/>
  <c r="U75" i="5" s="1"/>
  <c r="Q74" i="5"/>
  <c r="R74" i="5" s="1"/>
  <c r="T74" i="5" s="1"/>
  <c r="U74" i="5" s="1"/>
  <c r="Q73" i="5"/>
  <c r="R73" i="5" s="1"/>
  <c r="Q72" i="5"/>
  <c r="R72" i="5" s="1"/>
  <c r="T72" i="5" s="1"/>
  <c r="U72" i="5" s="1"/>
  <c r="Q71" i="5"/>
  <c r="R71" i="5" s="1"/>
  <c r="T71" i="5" s="1"/>
  <c r="U71" i="5" s="1"/>
  <c r="Q70" i="5"/>
  <c r="R70" i="5" s="1"/>
  <c r="T70" i="5" s="1"/>
  <c r="U70" i="5" s="1"/>
  <c r="Q69" i="5"/>
  <c r="R69" i="5" s="1"/>
  <c r="T69" i="5" s="1"/>
  <c r="U69" i="5" s="1"/>
  <c r="Q68" i="5"/>
  <c r="R68" i="5" s="1"/>
  <c r="T68" i="5" s="1"/>
  <c r="U68" i="5" s="1"/>
  <c r="Q67" i="5"/>
  <c r="R67" i="5" s="1"/>
  <c r="T67" i="5" s="1"/>
  <c r="U67" i="5" s="1"/>
  <c r="Q66" i="5"/>
  <c r="R66" i="5" s="1"/>
  <c r="T66" i="5" s="1"/>
  <c r="U66" i="5" s="1"/>
  <c r="Q65" i="5"/>
  <c r="R65" i="5" s="1"/>
  <c r="T65" i="5" s="1"/>
  <c r="U65" i="5" s="1"/>
  <c r="Q64" i="5"/>
  <c r="R64" i="5" s="1"/>
  <c r="T64" i="5" s="1"/>
  <c r="U64" i="5" s="1"/>
  <c r="Q52" i="5"/>
  <c r="R52" i="5" s="1"/>
  <c r="T52" i="5" s="1"/>
  <c r="U52" i="5" s="1"/>
  <c r="Q51" i="5"/>
  <c r="R51" i="5" s="1"/>
  <c r="T51" i="5" s="1"/>
  <c r="U51" i="5" s="1"/>
  <c r="Q50" i="5"/>
  <c r="R50" i="5" s="1"/>
  <c r="T50" i="5" s="1"/>
  <c r="U50" i="5" s="1"/>
  <c r="Q47" i="5"/>
  <c r="R47" i="5" s="1"/>
  <c r="T47" i="5" s="1"/>
  <c r="U47" i="5" s="1"/>
  <c r="Q46" i="5"/>
  <c r="R46" i="5" s="1"/>
  <c r="T46" i="5" s="1"/>
  <c r="U46" i="5" s="1"/>
  <c r="Q45" i="5"/>
  <c r="R45" i="5" s="1"/>
  <c r="T45" i="5" s="1"/>
  <c r="U45" i="5" s="1"/>
  <c r="Q44" i="5"/>
  <c r="R44" i="5" s="1"/>
  <c r="T44" i="5" s="1"/>
  <c r="U44" i="5" s="1"/>
  <c r="Q43" i="5"/>
  <c r="R43" i="5" s="1"/>
  <c r="T43" i="5" s="1"/>
  <c r="U43" i="5" s="1"/>
  <c r="Q42" i="5"/>
  <c r="R42" i="5" s="1"/>
  <c r="T42" i="5" s="1"/>
  <c r="U42" i="5" s="1"/>
  <c r="Q41" i="5"/>
  <c r="R41" i="5" s="1"/>
  <c r="Q40" i="5"/>
  <c r="R40" i="5" s="1"/>
  <c r="T40" i="5" s="1"/>
  <c r="U40" i="5" s="1"/>
  <c r="T36" i="5"/>
  <c r="U36" i="5" s="1"/>
  <c r="T34" i="5"/>
  <c r="U34" i="5" s="1"/>
  <c r="Q33" i="5"/>
  <c r="R33" i="5" s="1"/>
  <c r="T33" i="5" s="1"/>
  <c r="U33" i="5" s="1"/>
  <c r="Q32" i="5"/>
  <c r="R32" i="5" s="1"/>
  <c r="T32" i="5" s="1"/>
  <c r="U32" i="5" s="1"/>
  <c r="Q31" i="5"/>
  <c r="R31" i="5" s="1"/>
  <c r="T31" i="5" s="1"/>
  <c r="U31" i="5" s="1"/>
  <c r="Q30" i="5"/>
  <c r="R30" i="5" s="1"/>
  <c r="T30" i="5" s="1"/>
  <c r="U30" i="5" s="1"/>
  <c r="Q29" i="5"/>
  <c r="R29" i="5" s="1"/>
  <c r="T29" i="5" s="1"/>
  <c r="U29" i="5" s="1"/>
  <c r="Q28" i="5"/>
  <c r="R28" i="5" s="1"/>
  <c r="T28" i="5" s="1"/>
  <c r="U28" i="5" s="1"/>
  <c r="Q20" i="5"/>
  <c r="R20" i="5" s="1"/>
  <c r="Q19" i="5"/>
  <c r="R19" i="5" s="1"/>
  <c r="T19" i="5" s="1"/>
  <c r="U19" i="5" s="1"/>
  <c r="Q18" i="5"/>
  <c r="R18" i="5" s="1"/>
  <c r="Q17" i="5"/>
  <c r="R17" i="5" s="1"/>
  <c r="T17" i="5" s="1"/>
  <c r="U17" i="5" s="1"/>
  <c r="Q16" i="5"/>
  <c r="R16" i="5" s="1"/>
  <c r="T16" i="5" s="1"/>
  <c r="U16" i="5" s="1"/>
  <c r="Q15" i="5"/>
  <c r="R15" i="5" s="1"/>
  <c r="Q14" i="5"/>
  <c r="R14" i="5" s="1"/>
  <c r="Q12" i="5"/>
  <c r="R12" i="5" s="1"/>
  <c r="T12" i="5" s="1"/>
  <c r="U12" i="5" s="1"/>
  <c r="Q11" i="5"/>
  <c r="R11" i="5" s="1"/>
  <c r="T11" i="5" s="1"/>
  <c r="U11" i="5" s="1"/>
  <c r="Q9" i="5"/>
  <c r="R9" i="5" s="1"/>
  <c r="T9" i="5" s="1"/>
  <c r="U9" i="5" s="1"/>
  <c r="Q8" i="5"/>
  <c r="R8" i="5" s="1"/>
  <c r="T8" i="5" s="1"/>
  <c r="U8" i="5" s="1"/>
  <c r="Q7" i="5"/>
  <c r="R7" i="5" s="1"/>
  <c r="T7" i="5" s="1"/>
  <c r="U7" i="5" s="1"/>
  <c r="Q6" i="5"/>
  <c r="R6" i="5" s="1"/>
  <c r="T6" i="5" s="1"/>
  <c r="U6" i="5" s="1"/>
  <c r="T24" i="5"/>
  <c r="U24" i="5" s="1"/>
  <c r="T4" i="5"/>
  <c r="U4" i="5" s="1"/>
  <c r="Q94" i="5"/>
  <c r="Q93" i="5"/>
  <c r="Q91" i="5"/>
  <c r="Q90" i="5"/>
  <c r="Q63" i="5"/>
  <c r="Q62" i="5"/>
  <c r="Q61" i="5"/>
  <c r="Q60" i="5"/>
  <c r="Q59" i="5"/>
  <c r="Q58" i="5"/>
  <c r="Q57" i="5"/>
  <c r="Q56" i="5"/>
  <c r="Q55" i="5"/>
  <c r="R55" i="5" s="1"/>
  <c r="T55" i="5" s="1"/>
  <c r="U55" i="5" s="1"/>
  <c r="Q54" i="5"/>
  <c r="Q53" i="5"/>
  <c r="Q49" i="5"/>
  <c r="Q48" i="5"/>
  <c r="Q39" i="5"/>
  <c r="Q38" i="5"/>
  <c r="Q37" i="5"/>
  <c r="Q35" i="5"/>
  <c r="Q27" i="5"/>
  <c r="Q26" i="5"/>
  <c r="Q25" i="5"/>
  <c r="Q23" i="5"/>
  <c r="R23" i="5" s="1"/>
  <c r="T23" i="5" s="1"/>
  <c r="U23" i="5" s="1"/>
  <c r="Q22" i="5"/>
  <c r="Q21" i="5"/>
  <c r="Q13" i="5"/>
  <c r="Q10" i="5"/>
  <c r="Q5" i="5"/>
  <c r="Q3" i="5"/>
  <c r="R94" i="5" l="1"/>
  <c r="T94" i="5" s="1"/>
  <c r="U94" i="5" s="1"/>
  <c r="R26" i="5"/>
  <c r="T26" i="5" s="1"/>
  <c r="U26" i="5" s="1"/>
  <c r="R53" i="5"/>
  <c r="T53" i="5" s="1"/>
  <c r="U53" i="5" s="1"/>
  <c r="R61" i="5"/>
  <c r="T61" i="5" s="1"/>
  <c r="U61" i="5" s="1"/>
  <c r="R5" i="5"/>
  <c r="T5" i="5" s="1"/>
  <c r="U5" i="5" s="1"/>
  <c r="R27" i="5"/>
  <c r="T27" i="5" s="1"/>
  <c r="U27" i="5" s="1"/>
  <c r="R54" i="5"/>
  <c r="T54" i="5" s="1"/>
  <c r="U54" i="5" s="1"/>
  <c r="R62" i="5"/>
  <c r="T62" i="5" s="1"/>
  <c r="U62" i="5" s="1"/>
  <c r="R59" i="5"/>
  <c r="T59" i="5" s="1"/>
  <c r="U59" i="5" s="1"/>
  <c r="R10" i="5"/>
  <c r="T10" i="5" s="1"/>
  <c r="U10" i="5" s="1"/>
  <c r="R56" i="5"/>
  <c r="T56" i="5" s="1"/>
  <c r="U56" i="5" s="1"/>
  <c r="R25" i="5"/>
  <c r="T25" i="5" s="1"/>
  <c r="U25" i="5" s="1"/>
  <c r="R37" i="5"/>
  <c r="T37" i="5" s="1"/>
  <c r="U37" i="5" s="1"/>
  <c r="R90" i="5"/>
  <c r="T90" i="5" s="1"/>
  <c r="U90" i="5" s="1"/>
  <c r="R21" i="5"/>
  <c r="T21" i="5" s="1"/>
  <c r="U21" i="5" s="1"/>
  <c r="R38" i="5"/>
  <c r="T38" i="5" s="1"/>
  <c r="U38" i="5" s="1"/>
  <c r="R57" i="5"/>
  <c r="T57" i="5" s="1"/>
  <c r="U57" i="5" s="1"/>
  <c r="R91" i="5"/>
  <c r="T91" i="5" s="1"/>
  <c r="U91" i="5" s="1"/>
  <c r="R48" i="5"/>
  <c r="T48" i="5" s="1"/>
  <c r="U48" i="5" s="1"/>
  <c r="R49" i="5"/>
  <c r="T49" i="5" s="1"/>
  <c r="U49" i="5" s="1"/>
  <c r="R60" i="5"/>
  <c r="T60" i="5" s="1"/>
  <c r="U60" i="5" s="1"/>
  <c r="R35" i="5"/>
  <c r="T35" i="5" s="1"/>
  <c r="U35" i="5" s="1"/>
  <c r="R63" i="5"/>
  <c r="T63" i="5" s="1"/>
  <c r="U63" i="5" s="1"/>
  <c r="R13" i="5"/>
  <c r="T13" i="5" s="1"/>
  <c r="U13" i="5" s="1"/>
  <c r="R22" i="5"/>
  <c r="T22" i="5" s="1"/>
  <c r="U22" i="5" s="1"/>
  <c r="R39" i="5"/>
  <c r="T39" i="5" s="1"/>
  <c r="U39" i="5" s="1"/>
  <c r="R58" i="5"/>
  <c r="T58" i="5" s="1"/>
  <c r="U58" i="5" s="1"/>
  <c r="R93" i="5"/>
  <c r="T93" i="5" s="1"/>
  <c r="U93" i="5" s="1"/>
  <c r="R3" i="5"/>
  <c r="T105" i="5"/>
  <c r="U105" i="5" s="1"/>
  <c r="T104" i="5"/>
  <c r="U104" i="5" s="1"/>
  <c r="T3" i="5" l="1"/>
  <c r="S2" i="1"/>
  <c r="P2" i="1"/>
  <c r="U2" i="1"/>
  <c r="O2" i="1"/>
  <c r="U3" i="5" l="1"/>
  <c r="D64" i="4"/>
  <c r="C64" i="4"/>
  <c r="B64" i="4"/>
  <c r="F62" i="4"/>
  <c r="E62" i="4"/>
  <c r="D61" i="4"/>
  <c r="E61" i="4" s="1"/>
  <c r="F61" i="4" s="1"/>
  <c r="E60" i="4"/>
  <c r="F60" i="4" s="1"/>
  <c r="E59" i="4"/>
  <c r="F59" i="4" s="1"/>
  <c r="E58" i="4"/>
  <c r="F58" i="4" s="1"/>
  <c r="E57" i="4"/>
  <c r="F57" i="4" s="1"/>
  <c r="E56" i="4"/>
  <c r="F56" i="4" s="1"/>
  <c r="E55" i="4"/>
  <c r="F55" i="4" s="1"/>
  <c r="E54" i="4"/>
  <c r="F54" i="4" s="1"/>
  <c r="E53" i="4"/>
  <c r="F53" i="4" s="1"/>
  <c r="E52" i="4"/>
  <c r="F52" i="4" s="1"/>
  <c r="E51" i="4"/>
  <c r="F51" i="4" s="1"/>
  <c r="E50" i="4"/>
  <c r="F50" i="4" s="1"/>
  <c r="E49" i="4"/>
  <c r="F49" i="4" s="1"/>
  <c r="E48" i="4"/>
  <c r="F48" i="4" s="1"/>
  <c r="E47" i="4"/>
  <c r="F47" i="4" s="1"/>
  <c r="E46" i="4"/>
  <c r="F46" i="4" s="1"/>
  <c r="E45" i="4"/>
  <c r="F45" i="4" s="1"/>
  <c r="E44" i="4"/>
  <c r="F44" i="4" s="1"/>
  <c r="E43" i="4"/>
  <c r="F43" i="4" s="1"/>
  <c r="E42" i="4"/>
  <c r="F42" i="4" s="1"/>
  <c r="E41" i="4"/>
  <c r="F41" i="4" s="1"/>
  <c r="E40" i="4"/>
  <c r="F40" i="4" s="1"/>
  <c r="Q120" i="1"/>
  <c r="Q119" i="1"/>
  <c r="Q118" i="1"/>
  <c r="R118" i="1" s="1"/>
  <c r="Q117" i="1"/>
  <c r="R117" i="1" s="1"/>
  <c r="Q116" i="1"/>
  <c r="Q115" i="1"/>
  <c r="R115" i="1" s="1"/>
  <c r="Q112" i="1"/>
  <c r="R112" i="1" s="1"/>
  <c r="Q111" i="1"/>
  <c r="R111" i="1" s="1"/>
  <c r="Q84" i="1"/>
  <c r="Q83" i="1"/>
  <c r="Q82" i="1"/>
  <c r="R82" i="1" s="1"/>
  <c r="Q81" i="1"/>
  <c r="R81" i="1" s="1"/>
  <c r="Q80" i="1"/>
  <c r="R80" i="1" s="1"/>
  <c r="Q79" i="1"/>
  <c r="R79" i="1" s="1"/>
  <c r="Q78" i="1"/>
  <c r="R78" i="1" s="1"/>
  <c r="Q77" i="1"/>
  <c r="R77" i="1" s="1"/>
  <c r="Q76" i="1"/>
  <c r="R76" i="1" s="1"/>
  <c r="Q75" i="1"/>
  <c r="R75" i="1" s="1"/>
  <c r="Q74" i="1"/>
  <c r="Q73" i="1"/>
  <c r="Q72" i="1"/>
  <c r="R72" i="1" s="1"/>
  <c r="Q71" i="1"/>
  <c r="R71" i="1" s="1"/>
  <c r="Q70" i="1"/>
  <c r="R70" i="1" s="1"/>
  <c r="Q66" i="1"/>
  <c r="R66" i="1" s="1"/>
  <c r="Q61" i="1"/>
  <c r="R61" i="1" s="1"/>
  <c r="Q60" i="1"/>
  <c r="R60" i="1" s="1"/>
  <c r="Q53" i="1"/>
  <c r="R53" i="1" s="1"/>
  <c r="Q52" i="1"/>
  <c r="R52" i="1" s="1"/>
  <c r="Q51" i="1"/>
  <c r="R51" i="1" s="1"/>
  <c r="Q49" i="1"/>
  <c r="R49" i="1" s="1"/>
  <c r="Q41" i="1"/>
  <c r="R41" i="1" s="1"/>
  <c r="Q40" i="1"/>
  <c r="R40" i="1" s="1"/>
  <c r="Q39" i="1"/>
  <c r="R39" i="1" s="1"/>
  <c r="Q38" i="1"/>
  <c r="R38" i="1" s="1"/>
  <c r="Q35" i="1"/>
  <c r="Q34" i="1"/>
  <c r="R34" i="1" s="1"/>
  <c r="Q33" i="1"/>
  <c r="R33" i="1" s="1"/>
  <c r="Q23" i="1"/>
  <c r="R23" i="1" s="1"/>
  <c r="Q20" i="1"/>
  <c r="Q19" i="1"/>
  <c r="R19" i="1" s="1"/>
  <c r="Q17" i="1"/>
  <c r="Q16" i="1"/>
  <c r="R16" i="1" s="1"/>
  <c r="Q15" i="1"/>
  <c r="R15" i="1" s="1"/>
  <c r="Q14" i="1"/>
  <c r="R14" i="1" s="1"/>
  <c r="Q13" i="1"/>
  <c r="R13" i="1" s="1"/>
  <c r="Q12" i="1"/>
  <c r="Q2" i="1" l="1"/>
  <c r="E64" i="4"/>
  <c r="F64" i="4" s="1"/>
  <c r="B30" i="4" l="1"/>
  <c r="D27" i="4"/>
  <c r="E7" i="4" l="1"/>
  <c r="F7" i="4" s="1"/>
  <c r="E8" i="4"/>
  <c r="F8" i="4" s="1"/>
  <c r="E9" i="4"/>
  <c r="F9" i="4" s="1"/>
  <c r="E10" i="4"/>
  <c r="F10" i="4" s="1"/>
  <c r="E11" i="4"/>
  <c r="F11" i="4" s="1"/>
  <c r="E12" i="4"/>
  <c r="F12" i="4" s="1"/>
  <c r="E13" i="4"/>
  <c r="F13" i="4" s="1"/>
  <c r="E14" i="4"/>
  <c r="F14" i="4" s="1"/>
  <c r="E15" i="4"/>
  <c r="F15" i="4" s="1"/>
  <c r="E16" i="4"/>
  <c r="F16" i="4" s="1"/>
  <c r="E17" i="4"/>
  <c r="F17" i="4" s="1"/>
  <c r="E18" i="4"/>
  <c r="F18" i="4" s="1"/>
  <c r="E19" i="4"/>
  <c r="F19" i="4" s="1"/>
  <c r="E20" i="4"/>
  <c r="F20" i="4" s="1"/>
  <c r="E21" i="4"/>
  <c r="F21" i="4" s="1"/>
  <c r="E22" i="4"/>
  <c r="F22" i="4" s="1"/>
  <c r="E23" i="4"/>
  <c r="F23" i="4" s="1"/>
  <c r="E24" i="4"/>
  <c r="F24" i="4" s="1"/>
  <c r="E25" i="4"/>
  <c r="F25" i="4" s="1"/>
  <c r="E26" i="4"/>
  <c r="F26" i="4" s="1"/>
  <c r="E27" i="4"/>
  <c r="F27" i="4" s="1"/>
  <c r="E28" i="4"/>
  <c r="F28" i="4" s="1"/>
  <c r="E6" i="4"/>
  <c r="F6" i="4" s="1"/>
  <c r="C30" i="4"/>
  <c r="D30" i="4"/>
  <c r="E30" i="4" l="1"/>
  <c r="F30" i="4" s="1"/>
  <c r="T13" i="1"/>
  <c r="T14" i="1"/>
  <c r="T15" i="1"/>
  <c r="T16" i="1"/>
  <c r="T19" i="1"/>
  <c r="T23" i="1"/>
  <c r="T33" i="1"/>
  <c r="T34" i="1"/>
  <c r="T35" i="1"/>
  <c r="T38" i="1"/>
  <c r="T39" i="1"/>
  <c r="T40" i="1"/>
  <c r="T41" i="1"/>
  <c r="T49" i="1"/>
  <c r="T60" i="1"/>
  <c r="T61" i="1"/>
  <c r="T51" i="1"/>
  <c r="T52" i="1"/>
  <c r="T53" i="1"/>
  <c r="T66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111" i="1"/>
  <c r="T112" i="1"/>
  <c r="T115" i="1"/>
  <c r="T116" i="1"/>
  <c r="T117" i="1"/>
  <c r="T118" i="1"/>
  <c r="T119" i="1"/>
  <c r="T120" i="1"/>
  <c r="R12" i="1"/>
  <c r="R2" i="1" s="1"/>
  <c r="T12" i="1" l="1"/>
  <c r="T17" i="1"/>
</calcChain>
</file>

<file path=xl/comments1.xml><?xml version="1.0" encoding="utf-8"?>
<comments xmlns="http://schemas.openxmlformats.org/spreadsheetml/2006/main">
  <authors>
    <author>ansan</author>
  </authors>
  <commentList>
    <comment ref="J24" authorId="0">
      <text>
        <r>
          <rPr>
            <b/>
            <sz val="9"/>
            <color indexed="81"/>
            <rFont val="돋움"/>
            <family val="3"/>
            <charset val="129"/>
          </rPr>
          <t>도서관회원없음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전문의와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수련의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일반의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심초음파기사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간호사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등록하여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학회의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승인을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받아야만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회원가입가능</t>
        </r>
      </text>
    </comment>
    <comment ref="J25" authorId="0">
      <text>
        <r>
          <rPr>
            <b/>
            <sz val="9"/>
            <color indexed="81"/>
            <rFont val="돋움"/>
            <family val="3"/>
            <charset val="129"/>
          </rPr>
          <t>구독불가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의학도서관에만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발송한다고함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3" authorId="0">
      <text>
        <r>
          <rPr>
            <b/>
            <sz val="9"/>
            <color indexed="81"/>
            <rFont val="돋움"/>
            <family val="3"/>
            <charset val="129"/>
          </rPr>
          <t>우편료가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비싸며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발송이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번거로워서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학회구독을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받지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않는다고함</t>
        </r>
      </text>
    </comment>
    <comment ref="J114" authorId="0">
      <text>
        <r>
          <rPr>
            <b/>
            <sz val="9"/>
            <color indexed="81"/>
            <rFont val="돋움"/>
            <family val="3"/>
            <charset val="129"/>
          </rPr>
          <t>인분교수사건으로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학회와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연락두절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학회지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ansan</author>
  </authors>
  <commentList>
    <comment ref="K4" authorId="0">
      <text>
        <r>
          <rPr>
            <b/>
            <sz val="9"/>
            <color indexed="81"/>
            <rFont val="Tahoma"/>
            <family val="2"/>
          </rPr>
          <t xml:space="preserve">E-only </t>
        </r>
        <r>
          <rPr>
            <b/>
            <sz val="9"/>
            <color indexed="81"/>
            <rFont val="돋움"/>
            <family val="3"/>
            <charset val="129"/>
          </rPr>
          <t>전자저널로만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구독</t>
        </r>
        <r>
          <rPr>
            <b/>
            <sz val="9"/>
            <color indexed="81"/>
            <rFont val="Tahoma"/>
            <family val="2"/>
          </rPr>
          <t xml:space="preserve"> /print </t>
        </r>
        <r>
          <rPr>
            <b/>
            <sz val="9"/>
            <color indexed="81"/>
            <rFont val="돋움"/>
            <family val="3"/>
            <charset val="129"/>
          </rPr>
          <t xml:space="preserve">없음
</t>
        </r>
      </text>
    </comment>
    <comment ref="K1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기증
</t>
        </r>
      </text>
    </comment>
    <comment ref="K15" authorId="0">
      <text>
        <r>
          <rPr>
            <b/>
            <sz val="9"/>
            <color indexed="81"/>
            <rFont val="돋움"/>
            <family val="3"/>
            <charset val="129"/>
          </rPr>
          <t>기증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직배
</t>
        </r>
      </text>
    </comment>
    <comment ref="K24" authorId="0">
      <text>
        <r>
          <rPr>
            <b/>
            <sz val="9"/>
            <color indexed="81"/>
            <rFont val="돋움"/>
            <family val="3"/>
            <charset val="129"/>
          </rPr>
          <t>개인가입</t>
        </r>
        <r>
          <rPr>
            <b/>
            <sz val="9"/>
            <color indexed="81"/>
            <rFont val="Tahoma"/>
            <family val="2"/>
          </rPr>
          <t xml:space="preserve"> ID/PASS </t>
        </r>
        <r>
          <rPr>
            <b/>
            <sz val="9"/>
            <color indexed="81"/>
            <rFont val="돋움"/>
            <family val="3"/>
            <charset val="129"/>
          </rPr>
          <t>회원가입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개인구독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미국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</text>
    </comment>
    <comment ref="K41" authorId="0">
      <text>
        <r>
          <rPr>
            <b/>
            <sz val="9"/>
            <color indexed="81"/>
            <rFont val="돋움"/>
            <family val="3"/>
            <charset val="129"/>
          </rPr>
          <t>기증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직배
</t>
        </r>
      </text>
    </comment>
    <comment ref="K80" authorId="0">
      <text>
        <r>
          <rPr>
            <b/>
            <sz val="9"/>
            <color indexed="81"/>
            <rFont val="돋움"/>
            <family val="3"/>
            <charset val="129"/>
          </rPr>
          <t>학회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셋트
학회지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학회논문지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논문부록
</t>
        </r>
      </text>
    </comment>
    <comment ref="T102" authorId="0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회분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미신청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예산초과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T103" authorId="0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회분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미신청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예산초과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J111" authorId="0">
      <text>
        <r>
          <rPr>
            <b/>
            <sz val="9"/>
            <color indexed="81"/>
            <rFont val="돋움"/>
            <family val="3"/>
            <charset val="129"/>
          </rPr>
          <t>인분교수사건으로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학회와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연락두절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학회지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<sst xmlns="http://schemas.openxmlformats.org/spreadsheetml/2006/main" count="2474" uniqueCount="592">
  <si>
    <t>번호</t>
  </si>
  <si>
    <t>국내국외</t>
  </si>
  <si>
    <t>구독구분2</t>
  </si>
  <si>
    <t>신청자</t>
  </si>
  <si>
    <t>우선순위</t>
  </si>
  <si>
    <t>기존신규</t>
  </si>
  <si>
    <t>간행물명</t>
  </si>
  <si>
    <t>출판사</t>
  </si>
  <si>
    <t>종수</t>
    <phoneticPr fontId="2" type="noConversion"/>
  </si>
  <si>
    <t>ISSN</t>
  </si>
  <si>
    <t>간기</t>
  </si>
  <si>
    <t>비고</t>
  </si>
  <si>
    <t>국외</t>
  </si>
  <si>
    <t>학과학술지</t>
  </si>
  <si>
    <t>간호</t>
  </si>
  <si>
    <t>기존</t>
  </si>
  <si>
    <t>Nursing Research</t>
  </si>
  <si>
    <t>Lippincott Williams &amp; Wilkins</t>
  </si>
  <si>
    <t>0029-6562</t>
  </si>
  <si>
    <t>격월간</t>
  </si>
  <si>
    <t>American Journal of Nursing</t>
  </si>
  <si>
    <t>0002-936x</t>
  </si>
  <si>
    <t>월간</t>
  </si>
  <si>
    <t xml:space="preserve">Nursing </t>
  </si>
  <si>
    <t>0360-4039</t>
  </si>
  <si>
    <t>신규</t>
  </si>
  <si>
    <t>Journal of nursing administration</t>
  </si>
  <si>
    <t>0002-0443</t>
  </si>
  <si>
    <t>연11회</t>
  </si>
  <si>
    <t>Journal of Nursing Scholarship</t>
  </si>
  <si>
    <t>Wiley-Blackwell</t>
  </si>
  <si>
    <t>1527-6546</t>
  </si>
  <si>
    <t>Gerontological Nursing</t>
  </si>
  <si>
    <t>Slack Inc</t>
  </si>
  <si>
    <t>0098-9134</t>
  </si>
  <si>
    <t>임상병리</t>
  </si>
  <si>
    <t>Japanese Journal of clinical pathology(임상병리)</t>
  </si>
  <si>
    <t>임상병리간행회</t>
  </si>
  <si>
    <t>1345-9236</t>
  </si>
  <si>
    <t>Clinical laboratory science</t>
  </si>
  <si>
    <t>American society for medical technology</t>
  </si>
  <si>
    <t>0894-959x</t>
  </si>
  <si>
    <t>계간</t>
  </si>
  <si>
    <t>Annals of clinical and laboratory science</t>
  </si>
  <si>
    <t>Institute for clinical science</t>
  </si>
  <si>
    <t>0091-7370</t>
  </si>
  <si>
    <t>물리치료</t>
  </si>
  <si>
    <t>Physical Therapy</t>
  </si>
  <si>
    <t>Am Physical Therapy Assn</t>
  </si>
  <si>
    <t>0031-9023</t>
  </si>
  <si>
    <t>Journal of Neurologic Physical therapy</t>
  </si>
  <si>
    <t>1557-0576</t>
  </si>
  <si>
    <t>The Journal of Manual &amp; Manipulative Therapy</t>
  </si>
  <si>
    <t>Journal of Manual &amp; Manipulative Therapy, Inc.</t>
  </si>
  <si>
    <t>1066-9817</t>
  </si>
  <si>
    <t>뷰티아트</t>
  </si>
  <si>
    <t>Skin Inc.</t>
  </si>
  <si>
    <t>Allured Publishing Corporation</t>
  </si>
  <si>
    <t>0898-6525</t>
  </si>
  <si>
    <t>peluquerias</t>
  </si>
  <si>
    <t>Ediciones Prensa y Video, S.L.</t>
  </si>
  <si>
    <t>1134-5608</t>
  </si>
  <si>
    <t>Make-Up Artist Magazine</t>
  </si>
  <si>
    <t>1523-1232</t>
  </si>
  <si>
    <t>新美容</t>
  </si>
  <si>
    <t>신미용출판주식회사</t>
  </si>
  <si>
    <t>식품영양</t>
  </si>
  <si>
    <t>영양일본</t>
  </si>
  <si>
    <t>일본영양사협회</t>
  </si>
  <si>
    <t>사회복지</t>
  </si>
  <si>
    <r>
      <t>Social Work</t>
    </r>
    <r>
      <rPr>
        <b/>
        <sz val="10"/>
        <color indexed="8"/>
        <rFont val="Trebuchet MS"/>
        <family val="2"/>
      </rPr>
      <t/>
    </r>
  </si>
  <si>
    <t>NASW Press</t>
  </si>
  <si>
    <t>0037-8046</t>
  </si>
  <si>
    <r>
      <t>Children and Schools</t>
    </r>
    <r>
      <rPr>
        <b/>
        <sz val="10"/>
        <color indexed="8"/>
        <rFont val="Trebuchet MS"/>
        <family val="2"/>
      </rPr>
      <t/>
    </r>
  </si>
  <si>
    <t>1532-8759</t>
  </si>
  <si>
    <t>영유아</t>
  </si>
  <si>
    <t>Young Children</t>
  </si>
  <si>
    <t>Nat'l Association for the Education of Young Children</t>
  </si>
  <si>
    <t>1538-6619</t>
  </si>
  <si>
    <t>Educational Leadership</t>
  </si>
  <si>
    <t>Association for Supervision &amp; Curriculum Development</t>
  </si>
  <si>
    <t>0013-1784</t>
  </si>
  <si>
    <t>연8회</t>
  </si>
  <si>
    <t>Early Childhood research Quarterly</t>
  </si>
  <si>
    <t>Elsevier Science</t>
  </si>
  <si>
    <t>0885-2006</t>
  </si>
  <si>
    <t>국제비서</t>
  </si>
  <si>
    <t>office pro</t>
  </si>
  <si>
    <t>1096-5807</t>
  </si>
  <si>
    <t>연4회</t>
  </si>
  <si>
    <t>관광영어</t>
  </si>
  <si>
    <t>amerasia journal</t>
  </si>
  <si>
    <t>UCLA</t>
  </si>
  <si>
    <t>0044-7471</t>
  </si>
  <si>
    <t>연3회</t>
  </si>
  <si>
    <t>Modern Fiction Studies</t>
  </si>
  <si>
    <t>Johns Hopkins University Press</t>
  </si>
  <si>
    <t>0026-7724</t>
  </si>
  <si>
    <t>Jung journal</t>
  </si>
  <si>
    <t>University of California Press</t>
  </si>
  <si>
    <t>1934-2039</t>
  </si>
  <si>
    <t>American Theatre</t>
  </si>
  <si>
    <t>Theatre Communications Group</t>
  </si>
  <si>
    <t>8750-3255</t>
  </si>
  <si>
    <t>년10회</t>
  </si>
  <si>
    <t>Journal of Asian American Studies</t>
  </si>
  <si>
    <t>1097-2129</t>
  </si>
  <si>
    <t>관광중국어</t>
  </si>
  <si>
    <t>考古學報</t>
  </si>
  <si>
    <t>中國社會科學院考古硏究所</t>
  </si>
  <si>
    <t>0453-2902</t>
  </si>
  <si>
    <t>중국어문</t>
  </si>
  <si>
    <t>동방서점(東方書店)</t>
  </si>
  <si>
    <t>0578-1949</t>
  </si>
  <si>
    <t>考古與文物</t>
  </si>
  <si>
    <t>陜西省考古硏究院</t>
  </si>
  <si>
    <t>1000-7830</t>
  </si>
  <si>
    <t>語文敎學與硏究</t>
  </si>
  <si>
    <t>華中師範大學</t>
  </si>
  <si>
    <t>1004-0498</t>
  </si>
  <si>
    <t xml:space="preserve">변강고고연구 </t>
  </si>
  <si>
    <t>길림대학변강고고연구</t>
  </si>
  <si>
    <t>연1회</t>
  </si>
  <si>
    <t>世界漢語敎學</t>
  </si>
  <si>
    <t>北京言語學院</t>
  </si>
  <si>
    <t>1002-5804</t>
  </si>
  <si>
    <t>세무회계</t>
  </si>
  <si>
    <t>Accounting Review</t>
  </si>
  <si>
    <t>American Accounting Association</t>
  </si>
  <si>
    <t>0001-4826</t>
  </si>
  <si>
    <t>Journal of management accounting research</t>
  </si>
  <si>
    <t>1049-2127</t>
  </si>
  <si>
    <t>0823-9150</t>
  </si>
  <si>
    <t>멀티미디어</t>
  </si>
  <si>
    <t>Communication Arts</t>
  </si>
  <si>
    <t>0010-3519</t>
  </si>
  <si>
    <t>Archive</t>
  </si>
  <si>
    <t>Luizer International Archive Gmb</t>
  </si>
  <si>
    <t>0893-0260</t>
  </si>
  <si>
    <r>
      <t>WIRED</t>
    </r>
    <r>
      <rPr>
        <b/>
        <sz val="10"/>
        <color indexed="8"/>
        <rFont val="Trebuchet MS"/>
        <family val="2"/>
      </rPr>
      <t/>
    </r>
  </si>
  <si>
    <t>Conde Nast Publications Inc.</t>
  </si>
  <si>
    <t>1059-1028</t>
  </si>
  <si>
    <t>Colors</t>
  </si>
  <si>
    <t>colors</t>
  </si>
  <si>
    <t>건축디자인</t>
  </si>
  <si>
    <t>El Croquis</t>
  </si>
  <si>
    <t>El Croquis Editorial</t>
  </si>
  <si>
    <t>0212-5633</t>
  </si>
  <si>
    <t>연5회</t>
  </si>
  <si>
    <t>Domus</t>
  </si>
  <si>
    <t>Editoriale Domus</t>
  </si>
  <si>
    <t>0012-5377</t>
  </si>
  <si>
    <t>년11회</t>
  </si>
  <si>
    <t>DETAIL</t>
  </si>
  <si>
    <t>0011-9571</t>
  </si>
  <si>
    <t>The Architectural Review</t>
  </si>
  <si>
    <t>EMAP Publishing</t>
  </si>
  <si>
    <t>0003-861X</t>
  </si>
  <si>
    <t>학과번호</t>
    <phoneticPr fontId="2" type="noConversion"/>
  </si>
  <si>
    <t>총수량</t>
  </si>
  <si>
    <t>구독금액</t>
  </si>
  <si>
    <t>H/C</t>
  </si>
  <si>
    <t>견적(H/C포함)</t>
  </si>
  <si>
    <t>견적금액</t>
  </si>
  <si>
    <t>계정구분</t>
  </si>
  <si>
    <t>도서구입비</t>
  </si>
  <si>
    <t>도서구입비</t>
    <phoneticPr fontId="2" type="noConversion"/>
  </si>
  <si>
    <t>e-only</t>
    <phoneticPr fontId="2" type="noConversion"/>
  </si>
  <si>
    <t>국내</t>
  </si>
  <si>
    <t>성인간호학회지</t>
  </si>
  <si>
    <t>성인간호학회</t>
  </si>
  <si>
    <t>1225-4886</t>
  </si>
  <si>
    <t>연6회</t>
  </si>
  <si>
    <t>정신간호학회지</t>
  </si>
  <si>
    <t>정신간호학회</t>
  </si>
  <si>
    <t>1225-8482</t>
  </si>
  <si>
    <t>지역사회간호학회지</t>
    <phoneticPr fontId="2" type="noConversion"/>
  </si>
  <si>
    <t>지역사회간호학회</t>
  </si>
  <si>
    <t>1225-9594</t>
  </si>
  <si>
    <t>기본간호학회지</t>
  </si>
  <si>
    <t>기본간호학회</t>
  </si>
  <si>
    <t>1225-9012</t>
  </si>
  <si>
    <t>간호행정학회지</t>
  </si>
  <si>
    <t>간호행정학회</t>
  </si>
  <si>
    <t>1225-9330</t>
  </si>
  <si>
    <t>아동간호학회지</t>
  </si>
  <si>
    <t>아동간호학회</t>
  </si>
  <si>
    <t>2287-9110</t>
  </si>
  <si>
    <t>여성건강간호학회지</t>
  </si>
  <si>
    <t>여성건강학회</t>
  </si>
  <si>
    <t>2287-1640</t>
  </si>
  <si>
    <t>한국간호간호교육학회지</t>
  </si>
  <si>
    <t>한국간호교육학회</t>
  </si>
  <si>
    <t>1225-9578</t>
  </si>
  <si>
    <t>종양간호학회지</t>
  </si>
  <si>
    <t>대한종양간호학회</t>
  </si>
  <si>
    <t>2287-2434</t>
  </si>
  <si>
    <t>대한진단검사의학회지 Annals of Laboratory Medicine</t>
    <phoneticPr fontId="2" type="noConversion"/>
  </si>
  <si>
    <t>대한진단검사의학회</t>
  </si>
  <si>
    <t>2234-3806</t>
  </si>
  <si>
    <t>The Annals of clinical microbiology</t>
  </si>
  <si>
    <t>대한임상미생물학회</t>
  </si>
  <si>
    <t>The Korean society of npsocomial infection control</t>
  </si>
  <si>
    <t>대한병원감염관리학회</t>
  </si>
  <si>
    <t>연2회</t>
  </si>
  <si>
    <t>Journal of cardiovascular ultrasound</t>
  </si>
  <si>
    <t>한국심초음파학회</t>
  </si>
  <si>
    <t>Korean Journal of clinical neurophysiology</t>
  </si>
  <si>
    <t>대한임상신경생리학회</t>
  </si>
  <si>
    <t>1229-6414</t>
  </si>
  <si>
    <t xml:space="preserve">임상검사와 정도관리 Journal of Laboratory Medicine and Quality Assurance </t>
    <phoneticPr fontId="2" type="noConversion"/>
  </si>
  <si>
    <t>대한임상검사정도관리학회</t>
  </si>
  <si>
    <t>1225-097x</t>
  </si>
  <si>
    <t>Blood research</t>
  </si>
  <si>
    <t>대학혈액학회</t>
  </si>
  <si>
    <t>2287-979x</t>
  </si>
  <si>
    <t>방사선</t>
  </si>
  <si>
    <t>방사선기술과학</t>
  </si>
  <si>
    <t>대한방사선과학회</t>
  </si>
  <si>
    <t>1226-2854</t>
  </si>
  <si>
    <t>대한초음파의료영상학회지</t>
  </si>
  <si>
    <t>대한초음파의료영상학회</t>
  </si>
  <si>
    <t>2093-4882</t>
  </si>
  <si>
    <t>대한물리치료학회지</t>
  </si>
  <si>
    <t>대한물리치료학회</t>
  </si>
  <si>
    <t>1229-0475</t>
  </si>
  <si>
    <t>한국전문물리치료학회지</t>
  </si>
  <si>
    <t>한국전문물리치료학회</t>
  </si>
  <si>
    <t>1225-8962</t>
  </si>
  <si>
    <t>대한물리의학회지</t>
  </si>
  <si>
    <t>대한물리의학회</t>
  </si>
  <si>
    <t>1975-311X</t>
  </si>
  <si>
    <t>대한물리치료과학회지</t>
  </si>
  <si>
    <t>대한물리치료과학회</t>
  </si>
  <si>
    <t>1226-3672</t>
  </si>
  <si>
    <t>연1~2회</t>
  </si>
  <si>
    <t>대한신경물리치료학회지</t>
  </si>
  <si>
    <t>대한신경물리치료학회</t>
  </si>
  <si>
    <t>1598-4958</t>
  </si>
  <si>
    <t>대한미용학회지</t>
  </si>
  <si>
    <t>대한미용학회</t>
  </si>
  <si>
    <t>1738-7574</t>
  </si>
  <si>
    <t>대한피부미용학회지</t>
  </si>
  <si>
    <t>대한피부미용학회</t>
  </si>
  <si>
    <t>1738-4567</t>
  </si>
  <si>
    <t>한국메이크업디자인학회</t>
  </si>
  <si>
    <t>1738-8511</t>
  </si>
  <si>
    <t>국제보건미용학회지</t>
  </si>
  <si>
    <t>국제보건미용학회</t>
  </si>
  <si>
    <t>2005-369x</t>
  </si>
  <si>
    <t>대한민국 유일 식품산업 종합지 FOOD 식품저널</t>
  </si>
  <si>
    <t>㈜식품저널</t>
  </si>
  <si>
    <t>의료정보</t>
  </si>
  <si>
    <t>대한의료정보학회지</t>
  </si>
  <si>
    <t>대한의료정보학회</t>
  </si>
  <si>
    <t>2093-3681</t>
  </si>
  <si>
    <t>한국보건행정학회지</t>
  </si>
  <si>
    <t>한국보건행정학회</t>
  </si>
  <si>
    <t>1225-4266</t>
  </si>
  <si>
    <t>한국건강정보센터</t>
  </si>
  <si>
    <t>격주간</t>
  </si>
  <si>
    <t>사례관리연구</t>
  </si>
  <si>
    <t>한국사례관리학회</t>
  </si>
  <si>
    <t>2093-7873</t>
  </si>
  <si>
    <t>보건복지포럼</t>
  </si>
  <si>
    <t>한국보건사회연구원</t>
  </si>
  <si>
    <t>1226-3648</t>
  </si>
  <si>
    <t>연12회</t>
  </si>
  <si>
    <t>한국보육지원학회지</t>
  </si>
  <si>
    <t>한국보육지원학회</t>
  </si>
  <si>
    <t>1738-9496</t>
  </si>
  <si>
    <t>여성연구</t>
  </si>
  <si>
    <t>한국여성정책연구원</t>
  </si>
  <si>
    <t>1225-7214</t>
  </si>
  <si>
    <t xml:space="preserve">한국사회복지행정학 </t>
  </si>
  <si>
    <t>한국사회복지행정학회</t>
  </si>
  <si>
    <t>1598-5555</t>
  </si>
  <si>
    <t>평생교육학연구</t>
  </si>
  <si>
    <t>한국평생교육학회</t>
  </si>
  <si>
    <t>1598-785X</t>
  </si>
  <si>
    <t>한국방송통신대학교 원격교육연구소</t>
  </si>
  <si>
    <t>1738-0057</t>
  </si>
  <si>
    <t>평생교육 HRD 연구</t>
  </si>
  <si>
    <t>한국평생교육HRD연구소</t>
  </si>
  <si>
    <t>1738-9224</t>
  </si>
  <si>
    <t>기업경영연구</t>
  </si>
  <si>
    <t>한국기업경영학회</t>
  </si>
  <si>
    <t>1229-957x</t>
  </si>
  <si>
    <t>취업진로연구</t>
  </si>
  <si>
    <t>한국취업진로학회</t>
  </si>
  <si>
    <t>2234-1412</t>
  </si>
  <si>
    <t>경영</t>
  </si>
  <si>
    <t>경영학연구</t>
  </si>
  <si>
    <t>한국경영학회</t>
  </si>
  <si>
    <t>1226-1874</t>
  </si>
  <si>
    <t>한국광고학회</t>
  </si>
  <si>
    <t>1225-0554</t>
  </si>
  <si>
    <t>유통과학연구(The Journal of distribution science)</t>
  </si>
  <si>
    <t>한국유통과학회</t>
  </si>
  <si>
    <t>1738-3110</t>
  </si>
  <si>
    <t>서비스경영학회지</t>
  </si>
  <si>
    <t>한국서비스경영학회</t>
  </si>
  <si>
    <t>1598-1150</t>
  </si>
  <si>
    <t>경영교육연구</t>
  </si>
  <si>
    <t>한국경영교육학회</t>
  </si>
  <si>
    <t>1598-8651</t>
  </si>
  <si>
    <t>금융정보</t>
  </si>
  <si>
    <t>금융정보연구</t>
  </si>
  <si>
    <t>한국금융정보학회</t>
  </si>
  <si>
    <t>2234-7739</t>
  </si>
  <si>
    <t>금융연구</t>
  </si>
  <si>
    <t>한국금융학회</t>
  </si>
  <si>
    <t>1225-9489</t>
  </si>
  <si>
    <t>금융공학연구</t>
  </si>
  <si>
    <t>금융공학회</t>
  </si>
  <si>
    <t>1738-124x</t>
  </si>
  <si>
    <t>한국증권학회회지</t>
  </si>
  <si>
    <t>한국증권학회</t>
  </si>
  <si>
    <t>2005-8187</t>
  </si>
  <si>
    <t>글로벌IT</t>
  </si>
  <si>
    <t>한국정보통신학회논문지</t>
  </si>
  <si>
    <t>한국정보통신학회</t>
  </si>
  <si>
    <t>2234-4772</t>
  </si>
  <si>
    <t>한국IT서비스학회지</t>
  </si>
  <si>
    <t>한국IT서비스학회</t>
  </si>
  <si>
    <t>1975-4256</t>
  </si>
  <si>
    <t>IT응용보안</t>
  </si>
  <si>
    <t>보안공학연구논문지</t>
  </si>
  <si>
    <t>보안공학연구지원센터</t>
  </si>
  <si>
    <t>1738-7531</t>
  </si>
  <si>
    <t>융합보안논문지</t>
  </si>
  <si>
    <t>한국융합보안학회</t>
  </si>
  <si>
    <t>1598-7329</t>
  </si>
  <si>
    <t>한국정보처리학회지</t>
  </si>
  <si>
    <t>한국정보처리학회</t>
  </si>
  <si>
    <t>1226-9182</t>
  </si>
  <si>
    <t>감성과학</t>
  </si>
  <si>
    <t>한국감성과학회</t>
  </si>
  <si>
    <t>1226-8593</t>
  </si>
  <si>
    <t>디지털디자인학연구</t>
  </si>
  <si>
    <t>한국디지털디자인협의회</t>
  </si>
  <si>
    <t>1598-2319</t>
  </si>
  <si>
    <t>시각미디어디자인</t>
  </si>
  <si>
    <t xml:space="preserve">한국상품문화 디자인 학회 논문집 </t>
  </si>
  <si>
    <t>한국상품문화디자인학회</t>
  </si>
  <si>
    <t>기초조형학연구</t>
    <phoneticPr fontId="2" type="noConversion"/>
  </si>
  <si>
    <t>한국기초조형학회</t>
  </si>
  <si>
    <t>디자인학연구</t>
    <phoneticPr fontId="2" type="noConversion"/>
  </si>
  <si>
    <t>한국디자인학회</t>
  </si>
  <si>
    <t>디지털정보통신</t>
  </si>
  <si>
    <t>한국통신학회논문지</t>
    <phoneticPr fontId="2" type="noConversion"/>
  </si>
  <si>
    <t>한국통신학회</t>
  </si>
  <si>
    <t>국내</t>
    <phoneticPr fontId="2" type="noConversion"/>
  </si>
  <si>
    <t>학과학술지</t>
    <phoneticPr fontId="2" type="noConversion"/>
  </si>
  <si>
    <t>디지털정보통신</t>
    <phoneticPr fontId="2" type="noConversion"/>
  </si>
  <si>
    <t>신규</t>
    <phoneticPr fontId="2" type="noConversion"/>
  </si>
  <si>
    <t>한국통신학회</t>
    <phoneticPr fontId="2" type="noConversion"/>
  </si>
  <si>
    <t>교양지</t>
  </si>
  <si>
    <t>도서관</t>
  </si>
  <si>
    <t>가이드포스트</t>
  </si>
  <si>
    <t>가이드포스트사</t>
  </si>
  <si>
    <t>1227-2655</t>
  </si>
  <si>
    <t>건축문화</t>
  </si>
  <si>
    <t>에이엔씨</t>
  </si>
  <si>
    <t>1227-0903</t>
  </si>
  <si>
    <t>내셔널 지오그래픽 (한국판)</t>
  </si>
  <si>
    <t>YBM Si-sa</t>
  </si>
  <si>
    <t>1228-7733</t>
  </si>
  <si>
    <t>디자인</t>
  </si>
  <si>
    <t>1227-1160</t>
  </si>
  <si>
    <t>바자(Barzaar 한국판)</t>
  </si>
  <si>
    <t>가야미디어</t>
  </si>
  <si>
    <t>1228-1115</t>
  </si>
  <si>
    <t>보그(Vogue 한국판)</t>
  </si>
  <si>
    <t>두산매거진</t>
  </si>
  <si>
    <t>1228-1166</t>
  </si>
  <si>
    <t xml:space="preserve">빛과 소금  </t>
  </si>
  <si>
    <t>두란노서원</t>
  </si>
  <si>
    <t>1227-4658</t>
  </si>
  <si>
    <t>시사IN</t>
  </si>
  <si>
    <t>시사저널사</t>
  </si>
  <si>
    <t>1228-405X</t>
  </si>
  <si>
    <t>주간</t>
  </si>
  <si>
    <t>씨네 21</t>
  </si>
  <si>
    <t>씨네21주식회사</t>
  </si>
  <si>
    <t>1228-4025</t>
  </si>
  <si>
    <t>출판저널</t>
  </si>
  <si>
    <t>출판저널문화미디어</t>
  </si>
  <si>
    <t>1227-1802</t>
  </si>
  <si>
    <t xml:space="preserve">한겨레21 </t>
  </si>
  <si>
    <t>한겨레신문사</t>
  </si>
  <si>
    <t>1228-4017</t>
  </si>
  <si>
    <t>빠띠씨에</t>
  </si>
  <si>
    <t>비앤씨월드</t>
  </si>
  <si>
    <t>1739-4651</t>
  </si>
  <si>
    <t>샘터</t>
  </si>
  <si>
    <t>샘터사</t>
  </si>
  <si>
    <t>1227-0032</t>
  </si>
  <si>
    <t>쿠켄</t>
  </si>
  <si>
    <t>미디어컴퍼니쿠켄</t>
  </si>
  <si>
    <t>1228-1689</t>
  </si>
  <si>
    <t xml:space="preserve">월간호텔 &amp; 레스토랑 </t>
  </si>
  <si>
    <t>월간호텔 레스토랑</t>
  </si>
  <si>
    <t>1227-6839</t>
  </si>
  <si>
    <t>하버드 비즈니스 리뷰</t>
  </si>
  <si>
    <t>동아일보사</t>
  </si>
  <si>
    <t>기타학생경비</t>
    <phoneticPr fontId="2" type="noConversion"/>
  </si>
  <si>
    <t>구독</t>
    <phoneticPr fontId="2" type="noConversion"/>
  </si>
  <si>
    <t>구독여부</t>
    <phoneticPr fontId="2" type="noConversion"/>
  </si>
  <si>
    <t>구독취소사유</t>
    <phoneticPr fontId="2" type="noConversion"/>
  </si>
  <si>
    <t>연4회</t>
    <phoneticPr fontId="2" type="noConversion"/>
  </si>
  <si>
    <t>연6회</t>
    <phoneticPr fontId="2" type="noConversion"/>
  </si>
  <si>
    <t>연2회</t>
    <phoneticPr fontId="2" type="noConversion"/>
  </si>
  <si>
    <t>연10회</t>
    <phoneticPr fontId="2" type="noConversion"/>
  </si>
  <si>
    <t>행 레이블</t>
  </si>
  <si>
    <t>합계 : 종수</t>
  </si>
  <si>
    <t>(다중 항목)</t>
  </si>
  <si>
    <t>구독취소</t>
    <phoneticPr fontId="2" type="noConversion"/>
  </si>
  <si>
    <t>구독불가</t>
    <phoneticPr fontId="2" type="noConversion"/>
  </si>
  <si>
    <t>구독(기증)</t>
    <phoneticPr fontId="2" type="noConversion"/>
  </si>
  <si>
    <t>휴간</t>
    <phoneticPr fontId="2" type="noConversion"/>
  </si>
  <si>
    <t>구독(기증)</t>
    <phoneticPr fontId="2" type="noConversion"/>
  </si>
  <si>
    <t>도서관에서직접신청</t>
    <phoneticPr fontId="2" type="noConversion"/>
  </si>
  <si>
    <t>KIPS TCCS (한국정보치리학회지 부록)</t>
    <phoneticPr fontId="2" type="noConversion"/>
  </si>
  <si>
    <t>KIPS TSDE (한국정보치리학회지 부록)</t>
    <phoneticPr fontId="2" type="noConversion"/>
  </si>
  <si>
    <t>JIPS (한국정보치리학회지 부록)</t>
    <phoneticPr fontId="2" type="noConversion"/>
  </si>
  <si>
    <t>정보와 통신 (한국통신학회논문지 부록)</t>
    <phoneticPr fontId="2" type="noConversion"/>
  </si>
  <si>
    <t>한국증권학회회보 (한국증권학회회지 부록)</t>
    <phoneticPr fontId="2" type="noConversion"/>
  </si>
  <si>
    <t>한국정보통신학회지 (한국정보통신학회논문지 부록)</t>
    <phoneticPr fontId="2" type="noConversion"/>
  </si>
  <si>
    <t>JICCE (한국정보통신학회논문지 부록)</t>
    <phoneticPr fontId="2" type="noConversion"/>
  </si>
  <si>
    <t>The East Asian Journal of Business Management (유통과학연구 부록)</t>
    <phoneticPr fontId="2" type="noConversion"/>
  </si>
  <si>
    <t>The Journal of Industrial Distribution and Business (유통과학연구 부록)</t>
    <phoneticPr fontId="2" type="noConversion"/>
  </si>
  <si>
    <t>광고학연구</t>
    <phoneticPr fontId="2" type="noConversion"/>
  </si>
  <si>
    <t>JAPR (광고학연구 부록)</t>
    <phoneticPr fontId="2" type="noConversion"/>
  </si>
  <si>
    <t>KBR (경영교육연구) (경영학연구 부록)</t>
    <phoneticPr fontId="2" type="noConversion"/>
  </si>
  <si>
    <t>보건사회연구 (보건복지포럼 부록)</t>
    <phoneticPr fontId="2" type="noConversion"/>
  </si>
  <si>
    <t>젠더리뷰 (여성연구 부록)</t>
    <phoneticPr fontId="2" type="noConversion"/>
  </si>
  <si>
    <t>GSPR (여성연구 부록)</t>
    <phoneticPr fontId="2" type="noConversion"/>
  </si>
  <si>
    <t>평생학습사회</t>
    <phoneticPr fontId="2" type="noConversion"/>
  </si>
  <si>
    <t>폐간</t>
    <phoneticPr fontId="2" type="noConversion"/>
  </si>
  <si>
    <t>Contemporary accounting research</t>
    <phoneticPr fontId="2" type="noConversion"/>
  </si>
  <si>
    <t>Accounting perspectives (Contemporary accounting research와 패키지)</t>
    <phoneticPr fontId="2" type="noConversion"/>
  </si>
  <si>
    <t>견적금액(최종)</t>
    <phoneticPr fontId="2" type="noConversion"/>
  </si>
  <si>
    <t>예산초과</t>
    <phoneticPr fontId="2" type="noConversion"/>
  </si>
  <si>
    <t>합계 : 견적금액(최종)</t>
  </si>
  <si>
    <t>(모두)</t>
  </si>
  <si>
    <t>학과번호</t>
  </si>
  <si>
    <t>학과배정금액</t>
    <phoneticPr fontId="2" type="noConversion"/>
  </si>
  <si>
    <t>인터넷정보</t>
    <phoneticPr fontId="2" type="noConversion"/>
  </si>
  <si>
    <t>계</t>
  </si>
  <si>
    <t>총계</t>
    <phoneticPr fontId="2" type="noConversion"/>
  </si>
  <si>
    <t xml:space="preserve">전자저널로만발행 </t>
    <phoneticPr fontId="2" type="noConversion"/>
  </si>
  <si>
    <t>기타학생경비</t>
  </si>
  <si>
    <t>기존</t>
    <phoneticPr fontId="2" type="noConversion"/>
  </si>
  <si>
    <t>예산초과</t>
    <phoneticPr fontId="2" type="noConversion"/>
  </si>
  <si>
    <t>국내</t>
    <phoneticPr fontId="2" type="noConversion"/>
  </si>
  <si>
    <t>Journal of pediatric nursing</t>
    <phoneticPr fontId="2" type="noConversion"/>
  </si>
  <si>
    <t xml:space="preserve">Elsevier Science </t>
    <phoneticPr fontId="2" type="noConversion"/>
  </si>
  <si>
    <t xml:space="preserve">0882-5963 </t>
    <phoneticPr fontId="2" type="noConversion"/>
  </si>
  <si>
    <t>국외</t>
    <phoneticPr fontId="2" type="noConversion"/>
  </si>
  <si>
    <t>Journal of nursing administration</t>
    <phoneticPr fontId="2" type="noConversion"/>
  </si>
  <si>
    <t>구독</t>
    <phoneticPr fontId="2" type="noConversion"/>
  </si>
  <si>
    <t xml:space="preserve">0002-0443 </t>
    <phoneticPr fontId="2" type="noConversion"/>
  </si>
  <si>
    <t xml:space="preserve">Lippincott Williams &amp; Wilkins </t>
    <phoneticPr fontId="2" type="noConversion"/>
  </si>
  <si>
    <t>간호행정학회지</t>
    <phoneticPr fontId="2" type="noConversion"/>
  </si>
  <si>
    <t>1225-9330</t>
    <phoneticPr fontId="2" type="noConversion"/>
  </si>
  <si>
    <t>한국간호교육학회지</t>
    <phoneticPr fontId="2" type="noConversion"/>
  </si>
  <si>
    <t xml:space="preserve">1225-9578 </t>
    <phoneticPr fontId="2" type="noConversion"/>
  </si>
  <si>
    <t>한국간호과학회</t>
    <phoneticPr fontId="2" type="noConversion"/>
  </si>
  <si>
    <t>한국간호과학회지(Journal of Korean Academy of Nursing)</t>
    <phoneticPr fontId="2" type="noConversion"/>
  </si>
  <si>
    <t>2005-3673</t>
    <phoneticPr fontId="2" type="noConversion"/>
  </si>
  <si>
    <t>신규</t>
    <phoneticPr fontId="2" type="noConversion"/>
  </si>
  <si>
    <t>기존</t>
    <phoneticPr fontId="2" type="noConversion"/>
  </si>
  <si>
    <t>온라인</t>
    <phoneticPr fontId="2" type="noConversion"/>
  </si>
  <si>
    <t>대한진단검사의학회</t>
    <phoneticPr fontId="2" type="noConversion"/>
  </si>
  <si>
    <t>2234-3806</t>
    <phoneticPr fontId="2" type="noConversion"/>
  </si>
  <si>
    <t>임상병리</t>
    <phoneticPr fontId="2" type="noConversion"/>
  </si>
  <si>
    <t>임상병리간행회(일본)</t>
    <phoneticPr fontId="2" type="noConversion"/>
  </si>
  <si>
    <t>1345-9236</t>
    <phoneticPr fontId="2" type="noConversion"/>
  </si>
  <si>
    <t>월간</t>
    <phoneticPr fontId="2" type="noConversion"/>
  </si>
  <si>
    <t>대한임상미생물학회</t>
    <phoneticPr fontId="2" type="noConversion"/>
  </si>
  <si>
    <t>2288-0585</t>
    <phoneticPr fontId="2" type="noConversion"/>
  </si>
  <si>
    <t>대한임상미생물학회지 (The Annals of clinical microbiology)</t>
    <phoneticPr fontId="2" type="noConversion"/>
  </si>
  <si>
    <t>임상병리(Japanese Journal of clinical pathology)</t>
    <phoneticPr fontId="2" type="noConversion"/>
  </si>
  <si>
    <t>대한진단검사의학회지 (Annals of Laboratory Medicine)</t>
    <phoneticPr fontId="2" type="noConversion"/>
  </si>
  <si>
    <t>대한병원감염관리학회지 The Korean society of npsocomial infection control</t>
    <phoneticPr fontId="2" type="noConversion"/>
  </si>
  <si>
    <t>대한병원감염관리학회</t>
    <phoneticPr fontId="2" type="noConversion"/>
  </si>
  <si>
    <t>1226-2382</t>
    <phoneticPr fontId="2" type="noConversion"/>
  </si>
  <si>
    <t>Annals of clinical and laboratory science</t>
    <phoneticPr fontId="2" type="noConversion"/>
  </si>
  <si>
    <t>Institute for Clinical Science</t>
    <phoneticPr fontId="2" type="noConversion"/>
  </si>
  <si>
    <t>대한임상검사정도관리학회</t>
    <phoneticPr fontId="2" type="noConversion"/>
  </si>
  <si>
    <t>1225-097x
(2384-2458)</t>
    <phoneticPr fontId="2" type="noConversion"/>
  </si>
  <si>
    <t>연4회</t>
    <phoneticPr fontId="2" type="noConversion"/>
  </si>
  <si>
    <t xml:space="preserve">임상검사와 정도관리 (Journal of Laboratory Medicine and Quality Assurance) </t>
    <phoneticPr fontId="2" type="noConversion"/>
  </si>
  <si>
    <t>Blood research</t>
    <phoneticPr fontId="2" type="noConversion"/>
  </si>
  <si>
    <t>대학혈액학회</t>
    <phoneticPr fontId="2" type="noConversion"/>
  </si>
  <si>
    <t>방사선</t>
    <phoneticPr fontId="2" type="noConversion"/>
  </si>
  <si>
    <t>대한방사선과학회</t>
    <phoneticPr fontId="2" type="noConversion"/>
  </si>
  <si>
    <t>대한초음파의료영상학회</t>
    <phoneticPr fontId="2" type="noConversion"/>
  </si>
  <si>
    <t>물리치료</t>
    <phoneticPr fontId="2" type="noConversion"/>
  </si>
  <si>
    <t>Am Physical Therapy Assn</t>
    <phoneticPr fontId="2" type="noConversion"/>
  </si>
  <si>
    <t>Lippincott Williams &amp; Wilkins</t>
    <phoneticPr fontId="2" type="noConversion"/>
  </si>
  <si>
    <t>한국전문물리치료학회지</t>
    <phoneticPr fontId="2" type="noConversion"/>
  </si>
  <si>
    <t>한국전문물리치료학회</t>
    <phoneticPr fontId="2" type="noConversion"/>
  </si>
  <si>
    <t>1225-8962</t>
    <phoneticPr fontId="2" type="noConversion"/>
  </si>
  <si>
    <t>뷰티아트</t>
    <phoneticPr fontId="2" type="noConversion"/>
  </si>
  <si>
    <t>한국미용학회지</t>
    <phoneticPr fontId="2" type="noConversion"/>
  </si>
  <si>
    <t>1229-4349</t>
    <phoneticPr fontId="2" type="noConversion"/>
  </si>
  <si>
    <t>한국미용학회</t>
    <phoneticPr fontId="2" type="noConversion"/>
  </si>
  <si>
    <t>한국메이크업디자인학회지</t>
    <phoneticPr fontId="2" type="noConversion"/>
  </si>
  <si>
    <t>의료정보</t>
    <phoneticPr fontId="2" type="noConversion"/>
  </si>
  <si>
    <t>한국건강정보센터</t>
    <phoneticPr fontId="2" type="noConversion"/>
  </si>
  <si>
    <t>격주간</t>
    <phoneticPr fontId="2" type="noConversion"/>
  </si>
  <si>
    <t>식품영양</t>
    <phoneticPr fontId="2" type="noConversion"/>
  </si>
  <si>
    <t>평생학습사회</t>
    <phoneticPr fontId="2" type="noConversion"/>
  </si>
  <si>
    <t>영유아</t>
    <phoneticPr fontId="2" type="noConversion"/>
  </si>
  <si>
    <t>사회복지</t>
    <phoneticPr fontId="2" type="noConversion"/>
  </si>
  <si>
    <t>보건사회연구 (보건복지포럼 부록)</t>
    <phoneticPr fontId="2" type="noConversion"/>
  </si>
  <si>
    <t>상담학 연구</t>
    <phoneticPr fontId="2" type="noConversion"/>
  </si>
  <si>
    <t>상담 및 심리치료</t>
    <phoneticPr fontId="2" type="noConversion"/>
  </si>
  <si>
    <t>한국상담학회</t>
    <phoneticPr fontId="2" type="noConversion"/>
  </si>
  <si>
    <t>한국상담심리학회</t>
    <phoneticPr fontId="2" type="noConversion"/>
  </si>
  <si>
    <t>한국보육지원학회지</t>
    <phoneticPr fontId="2" type="noConversion"/>
  </si>
  <si>
    <t>구독</t>
    <phoneticPr fontId="2" type="noConversion"/>
  </si>
  <si>
    <t>연6회</t>
    <phoneticPr fontId="2" type="noConversion"/>
  </si>
  <si>
    <t>IAAP</t>
    <phoneticPr fontId="2" type="noConversion"/>
  </si>
  <si>
    <t>도서구입비</t>
    <phoneticPr fontId="2" type="noConversion"/>
  </si>
  <si>
    <t>KBR (경영교육연구) (경영학연구 부록)</t>
    <phoneticPr fontId="2" type="noConversion"/>
  </si>
  <si>
    <t>광고학연구</t>
    <phoneticPr fontId="2" type="noConversion"/>
  </si>
  <si>
    <t>JAPR (광고학연구 부록)</t>
    <phoneticPr fontId="2" type="noConversion"/>
  </si>
  <si>
    <t>The East Asian Journal of Business Management (유통과학연구 부록)</t>
    <phoneticPr fontId="2" type="noConversion"/>
  </si>
  <si>
    <t>The Journal of Industrial Distribution and Business (유통과학연구 부록)</t>
    <phoneticPr fontId="2" type="noConversion"/>
  </si>
  <si>
    <t>한국증권학회회보 (한국증권학회회지 부록)</t>
    <phoneticPr fontId="2" type="noConversion"/>
  </si>
  <si>
    <t>JICCE (한국정보통신학회논문지 부록)</t>
    <phoneticPr fontId="2" type="noConversion"/>
  </si>
  <si>
    <t>한국통신학회논문지</t>
    <phoneticPr fontId="2" type="noConversion"/>
  </si>
  <si>
    <t>디지털정보통신</t>
    <phoneticPr fontId="2" type="noConversion"/>
  </si>
  <si>
    <t>정보와 통신 (한국통신학회논문지 부록)</t>
    <phoneticPr fontId="2" type="noConversion"/>
  </si>
  <si>
    <t>한국통신학회</t>
    <phoneticPr fontId="2" type="noConversion"/>
  </si>
  <si>
    <t>멀티미디어</t>
    <phoneticPr fontId="2" type="noConversion"/>
  </si>
  <si>
    <t>KIPS TCCS (한국정보처리학회지 부록)</t>
    <phoneticPr fontId="2" type="noConversion"/>
  </si>
  <si>
    <t>KIPS TSDE (한국정보처리학회지 부록)</t>
    <phoneticPr fontId="2" type="noConversion"/>
  </si>
  <si>
    <t>JIPS (한국정보처리학회지 부록)</t>
    <phoneticPr fontId="2" type="noConversion"/>
  </si>
  <si>
    <t>브랜드디자인학연구</t>
    <phoneticPr fontId="2" type="noConversion"/>
  </si>
  <si>
    <t>한국브랜드디자인학회</t>
    <phoneticPr fontId="2" type="noConversion"/>
  </si>
  <si>
    <t>1738-0863</t>
    <phoneticPr fontId="2" type="noConversion"/>
  </si>
  <si>
    <t>시각미디어디자인</t>
    <phoneticPr fontId="2" type="noConversion"/>
  </si>
  <si>
    <t>기초조형학연구</t>
    <phoneticPr fontId="2" type="noConversion"/>
  </si>
  <si>
    <t>디자인학연구</t>
    <phoneticPr fontId="2" type="noConversion"/>
  </si>
  <si>
    <t>한국상품문화디자인 학회 논문집</t>
    <phoneticPr fontId="2" type="noConversion"/>
  </si>
  <si>
    <t>한국상품문화디자인학회</t>
    <phoneticPr fontId="2" type="noConversion"/>
  </si>
  <si>
    <t>한국디자인학회</t>
    <phoneticPr fontId="2" type="noConversion"/>
  </si>
  <si>
    <t>1226-8046</t>
    <phoneticPr fontId="2" type="noConversion"/>
  </si>
  <si>
    <t>기타학생경비</t>
    <phoneticPr fontId="2" type="noConversion"/>
  </si>
  <si>
    <t>구독</t>
    <phoneticPr fontId="2" type="noConversion"/>
  </si>
  <si>
    <t>기타학생경비</t>
    <phoneticPr fontId="2" type="noConversion"/>
  </si>
  <si>
    <t>구독</t>
    <phoneticPr fontId="2" type="noConversion"/>
  </si>
  <si>
    <t>구독</t>
    <phoneticPr fontId="2" type="noConversion"/>
  </si>
  <si>
    <t>기타학생경비</t>
    <phoneticPr fontId="2" type="noConversion"/>
  </si>
  <si>
    <t>기타학생경비</t>
    <phoneticPr fontId="2" type="noConversion"/>
  </si>
  <si>
    <t>구독</t>
    <phoneticPr fontId="2" type="noConversion"/>
  </si>
  <si>
    <t>기타학생경비</t>
    <phoneticPr fontId="2" type="noConversion"/>
  </si>
  <si>
    <t>연10회</t>
    <phoneticPr fontId="2" type="noConversion"/>
  </si>
  <si>
    <t>월간</t>
    <phoneticPr fontId="2" type="noConversion"/>
  </si>
  <si>
    <t>연7회</t>
    <phoneticPr fontId="2" type="noConversion"/>
  </si>
  <si>
    <t>대한간호학회-&gt;한국간호행정학회지</t>
    <phoneticPr fontId="2" type="noConversion"/>
  </si>
  <si>
    <t>연5회</t>
    <phoneticPr fontId="2" type="noConversion"/>
  </si>
  <si>
    <t>연6회</t>
    <phoneticPr fontId="2" type="noConversion"/>
  </si>
  <si>
    <t>연4회</t>
    <phoneticPr fontId="2" type="noConversion"/>
  </si>
  <si>
    <t>연2회</t>
    <phoneticPr fontId="2" type="noConversion"/>
  </si>
  <si>
    <t>한국간호교육학회</t>
    <phoneticPr fontId="2" type="noConversion"/>
  </si>
  <si>
    <t>기존</t>
    <phoneticPr fontId="2" type="noConversion"/>
  </si>
  <si>
    <t>구독</t>
    <phoneticPr fontId="2" type="noConversion"/>
  </si>
  <si>
    <t>한국정보통신학회지</t>
    <phoneticPr fontId="2" type="noConversion"/>
  </si>
  <si>
    <t>한국정보통신학회</t>
    <phoneticPr fontId="2" type="noConversion"/>
  </si>
  <si>
    <t>e-journal</t>
    <phoneticPr fontId="2" type="noConversion"/>
  </si>
  <si>
    <t>온라인 회원가입 개인구독</t>
    <phoneticPr fontId="2" type="noConversion"/>
  </si>
  <si>
    <t>웹진</t>
    <phoneticPr fontId="2" type="noConversion"/>
  </si>
  <si>
    <t>휴간</t>
    <phoneticPr fontId="2" type="noConversion"/>
  </si>
  <si>
    <t>PDF 파일</t>
    <phoneticPr fontId="2" type="noConversion"/>
  </si>
  <si>
    <t>웹진전환예정</t>
    <phoneticPr fontId="2" type="noConversion"/>
  </si>
  <si>
    <t>예산 초과</t>
    <phoneticPr fontId="2" type="noConversion"/>
  </si>
  <si>
    <t>총합계</t>
  </si>
  <si>
    <t>개수 : 종수</t>
  </si>
  <si>
    <t>삭제</t>
    <phoneticPr fontId="2" type="noConversion"/>
  </si>
  <si>
    <t>구독
(기증)</t>
    <phoneticPr fontId="2" type="noConversion"/>
  </si>
  <si>
    <t>구독</t>
    <phoneticPr fontId="2" type="noConversion"/>
  </si>
  <si>
    <t>1226-4997</t>
    <phoneticPr fontId="2" type="noConversion"/>
  </si>
  <si>
    <t>JDS 유통과학연구(The Journal of distribution science)</t>
    <phoneticPr fontId="2" type="noConversion"/>
  </si>
  <si>
    <t>2287-5891</t>
    <phoneticPr fontId="2" type="noConversion"/>
  </si>
  <si>
    <t>2287-5905</t>
    <phoneticPr fontId="2" type="noConversion"/>
  </si>
  <si>
    <t>1226-4717</t>
    <phoneticPr fontId="2" type="noConversion"/>
  </si>
  <si>
    <t>한국통신학회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</si>
</sst>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-&quot;US$&quot;* #,##0.00_ ;_-&quot;US$&quot;* \-#,##0.00\ ;_-&quot;US$&quot;* &quot;-&quot;??_ ;_-@_ "/>
    <numFmt numFmtId="178" formatCode="_ * #,##0_ ;_ * \-#,##0_ ;_ * &quot;-&quot;_ ;_ @_ "/>
    <numFmt numFmtId="179" formatCode="_ * #,##0.00_ ;_ * \-#,##0.00_ ;_ * &quot;-&quot;??_ ;_ @_ 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  <numFmt numFmtId="184" formatCode="&quot;US$&quot;#,##0.00;[Red]&quot;US$&quot;#,##0.00"/>
    <numFmt numFmtId="185" formatCode="#,##0.0_);[Red]\(#,##0.0\)"/>
    <numFmt numFmtId="186" formatCode="#,##0_ "/>
    <numFmt numFmtId="187" formatCode="#,##0_);[Red]\(#,##0\)"/>
    <numFmt numFmtId="188" formatCode="#,##0_ ;[Red]\-#,##0\ "/>
    <numFmt numFmtId="189" formatCode="_(* #,##0.0_);_(* &quot;₩&quot;&quot;₩&quot;&quot;₩&quot;&quot;₩&quot;&quot;₩&quot;&quot;₩&quot;\(#,##0.0&quot;₩&quot;&quot;₩&quot;&quot;₩&quot;&quot;₩&quot;&quot;₩&quot;&quot;₩&quot;\);_(* &quot;-&quot;_);_(@_)"/>
    <numFmt numFmtId="190" formatCode="0.0_ "/>
    <numFmt numFmtId="191" formatCode="#,##0;[Red]#,##0"/>
  </numFmts>
  <fonts count="3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Trebuchet MS"/>
      <family val="2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66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178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0" fontId="23" fillId="0" borderId="0"/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1" borderId="2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22" borderId="3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/>
    <xf numFmtId="0" fontId="12" fillId="0" borderId="0" applyNumberFormat="0" applyFill="0" applyBorder="0" applyAlignment="0" applyProtection="0">
      <alignment vertical="center"/>
    </xf>
    <xf numFmtId="0" fontId="13" fillId="24" borderId="4" applyNumberFormat="0" applyAlignment="0" applyProtection="0">
      <alignment vertical="center"/>
    </xf>
    <xf numFmtId="0" fontId="5" fillId="0" borderId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8" borderId="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21" borderId="10" applyNumberFormat="0" applyAlignment="0" applyProtection="0">
      <alignment vertical="center"/>
    </xf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center"/>
    </xf>
    <xf numFmtId="0" fontId="2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28" fillId="0" borderId="0">
      <alignment vertical="center"/>
    </xf>
    <xf numFmtId="0" fontId="3" fillId="22" borderId="3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/>
    <xf numFmtId="0" fontId="3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33" fillId="27" borderId="0" applyNumberFormat="0" applyBorder="0" applyAlignment="0" applyProtection="0"/>
    <xf numFmtId="0" fontId="34" fillId="0" borderId="12" applyNumberFormat="0" applyAlignment="0" applyProtection="0">
      <alignment horizontal="left" vertical="center"/>
    </xf>
    <xf numFmtId="0" fontId="34" fillId="0" borderId="13">
      <alignment horizontal="left" vertical="center"/>
    </xf>
    <xf numFmtId="10" fontId="33" fillId="28" borderId="11" applyNumberFormat="0" applyBorder="0" applyAlignment="0" applyProtection="0"/>
    <xf numFmtId="189" fontId="35" fillId="0" borderId="0"/>
    <xf numFmtId="10" fontId="23" fillId="0" borderId="0" applyFont="0" applyFill="0" applyBorder="0" applyAlignment="0" applyProtection="0"/>
    <xf numFmtId="0" fontId="23" fillId="0" borderId="0"/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71">
    <xf numFmtId="0" fontId="0" fillId="0" borderId="0" xfId="0">
      <alignment vertical="center"/>
    </xf>
    <xf numFmtId="0" fontId="25" fillId="2" borderId="1" xfId="1" applyNumberFormat="1" applyFont="1" applyFill="1" applyBorder="1" applyAlignment="1">
      <alignment horizontal="center" vertical="center"/>
    </xf>
    <xf numFmtId="0" fontId="26" fillId="2" borderId="1" xfId="1" applyNumberFormat="1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2" borderId="1" xfId="1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176" fontId="26" fillId="2" borderId="1" xfId="1" applyNumberFormat="1" applyFont="1" applyFill="1" applyBorder="1" applyAlignment="1">
      <alignment horizontal="center" vertical="center" wrapText="1"/>
    </xf>
    <xf numFmtId="0" fontId="26" fillId="2" borderId="1" xfId="3" applyNumberFormat="1" applyFont="1" applyFill="1" applyBorder="1" applyAlignment="1">
      <alignment horizontal="left" vertical="center" indent="1"/>
    </xf>
    <xf numFmtId="0" fontId="26" fillId="2" borderId="1" xfId="3" applyNumberFormat="1" applyFont="1" applyFill="1" applyBorder="1" applyAlignment="1">
      <alignment horizontal="center" vertical="center"/>
    </xf>
    <xf numFmtId="0" fontId="26" fillId="2" borderId="1" xfId="1" applyFont="1" applyFill="1" applyBorder="1" applyAlignment="1">
      <alignment horizontal="center" vertical="center"/>
    </xf>
    <xf numFmtId="0" fontId="27" fillId="2" borderId="1" xfId="5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6" fillId="2" borderId="1" xfId="2" applyNumberFormat="1" applyFont="1" applyFill="1" applyBorder="1" applyAlignment="1">
      <alignment horizontal="left" vertical="center" wrapText="1" indent="1"/>
    </xf>
    <xf numFmtId="0" fontId="26" fillId="2" borderId="1" xfId="1" applyNumberFormat="1" applyFont="1" applyFill="1" applyBorder="1" applyAlignment="1">
      <alignment horizontal="left" vertical="center" indent="1"/>
    </xf>
    <xf numFmtId="0" fontId="27" fillId="2" borderId="1" xfId="1" applyFont="1" applyFill="1" applyBorder="1" applyAlignment="1">
      <alignment horizontal="center" vertical="center"/>
    </xf>
    <xf numFmtId="0" fontId="27" fillId="2" borderId="1" xfId="65" applyFont="1" applyFill="1" applyBorder="1" applyAlignment="1">
      <alignment horizontal="center" vertical="center"/>
    </xf>
    <xf numFmtId="0" fontId="26" fillId="2" borderId="1" xfId="1" applyNumberFormat="1" applyFont="1" applyFill="1" applyBorder="1" applyAlignment="1">
      <alignment horizontal="left" vertical="center" wrapText="1" indent="1"/>
    </xf>
    <xf numFmtId="0" fontId="26" fillId="2" borderId="1" xfId="3" applyNumberFormat="1" applyFont="1" applyFill="1" applyBorder="1" applyAlignment="1">
      <alignment horizontal="left" vertical="center" wrapText="1" indent="1"/>
    </xf>
    <xf numFmtId="0" fontId="26" fillId="2" borderId="1" xfId="5" applyNumberFormat="1" applyFont="1" applyFill="1" applyBorder="1" applyAlignment="1">
      <alignment horizontal="center" vertical="center"/>
    </xf>
    <xf numFmtId="0" fontId="26" fillId="2" borderId="1" xfId="6" applyNumberFormat="1" applyFont="1" applyFill="1" applyBorder="1" applyAlignment="1">
      <alignment horizontal="center" vertical="center"/>
    </xf>
    <xf numFmtId="186" fontId="26" fillId="2" borderId="1" xfId="0" applyNumberFormat="1" applyFont="1" applyFill="1" applyBorder="1" applyAlignment="1">
      <alignment horizontal="center" vertical="center"/>
    </xf>
    <xf numFmtId="0" fontId="26" fillId="2" borderId="1" xfId="1" applyFont="1" applyFill="1" applyBorder="1" applyAlignment="1">
      <alignment horizontal="center" vertical="center" wrapText="1"/>
    </xf>
    <xf numFmtId="0" fontId="27" fillId="2" borderId="1" xfId="1" applyFont="1" applyFill="1" applyBorder="1" applyAlignment="1">
      <alignment horizontal="center" vertical="center" wrapText="1"/>
    </xf>
    <xf numFmtId="0" fontId="26" fillId="2" borderId="1" xfId="5" applyNumberFormat="1" applyFont="1" applyFill="1" applyBorder="1" applyAlignment="1">
      <alignment horizontal="center" vertical="center" shrinkToFit="1"/>
    </xf>
    <xf numFmtId="0" fontId="27" fillId="2" borderId="1" xfId="5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left" vertical="center" indent="1"/>
    </xf>
    <xf numFmtId="0" fontId="26" fillId="2" borderId="1" xfId="74" applyNumberFormat="1" applyFont="1" applyFill="1" applyBorder="1" applyAlignment="1">
      <alignment horizontal="left" vertical="center" wrapText="1" indent="1"/>
    </xf>
    <xf numFmtId="0" fontId="26" fillId="0" borderId="0" xfId="0" applyFont="1" applyAlignment="1">
      <alignment horizontal="center" vertical="center"/>
    </xf>
    <xf numFmtId="0" fontId="24" fillId="2" borderId="1" xfId="0" applyFont="1" applyFill="1" applyBorder="1">
      <alignment vertical="center"/>
    </xf>
    <xf numFmtId="184" fontId="26" fillId="2" borderId="1" xfId="0" applyNumberFormat="1" applyFont="1" applyFill="1" applyBorder="1">
      <alignment vertical="center"/>
    </xf>
    <xf numFmtId="185" fontId="26" fillId="2" borderId="1" xfId="0" applyNumberFormat="1" applyFont="1" applyFill="1" applyBorder="1">
      <alignment vertical="center"/>
    </xf>
    <xf numFmtId="41" fontId="27" fillId="2" borderId="1" xfId="72" applyFont="1" applyFill="1" applyBorder="1" applyAlignment="1">
      <alignment vertical="center" wrapText="1"/>
    </xf>
    <xf numFmtId="0" fontId="26" fillId="2" borderId="0" xfId="0" applyFont="1" applyFill="1">
      <alignment vertical="center"/>
    </xf>
    <xf numFmtId="185" fontId="26" fillId="2" borderId="0" xfId="0" applyNumberFormat="1" applyFont="1" applyFill="1">
      <alignment vertical="center"/>
    </xf>
    <xf numFmtId="187" fontId="26" fillId="25" borderId="1" xfId="0" applyNumberFormat="1" applyFont="1" applyFill="1" applyBorder="1">
      <alignment vertical="center"/>
    </xf>
    <xf numFmtId="187" fontId="26" fillId="0" borderId="0" xfId="0" applyNumberFormat="1" applyFont="1">
      <alignment vertical="center"/>
    </xf>
    <xf numFmtId="0" fontId="26" fillId="26" borderId="1" xfId="1" applyNumberFormat="1" applyFont="1" applyFill="1" applyBorder="1" applyAlignment="1">
      <alignment horizontal="center" vertical="center" wrapText="1"/>
    </xf>
    <xf numFmtId="0" fontId="26" fillId="26" borderId="1" xfId="1" applyNumberFormat="1" applyFont="1" applyFill="1" applyBorder="1" applyAlignment="1">
      <alignment horizontal="center" vertical="center"/>
    </xf>
    <xf numFmtId="0" fontId="26" fillId="26" borderId="1" xfId="0" applyFont="1" applyFill="1" applyBorder="1" applyAlignment="1">
      <alignment horizontal="center" vertical="center"/>
    </xf>
    <xf numFmtId="0" fontId="24" fillId="26" borderId="1" xfId="0" applyFont="1" applyFill="1" applyBorder="1">
      <alignment vertical="center"/>
    </xf>
    <xf numFmtId="41" fontId="27" fillId="26" borderId="1" xfId="72" applyFont="1" applyFill="1" applyBorder="1" applyAlignment="1">
      <alignment vertical="center" wrapText="1"/>
    </xf>
    <xf numFmtId="184" fontId="26" fillId="2" borderId="1" xfId="65" applyNumberFormat="1" applyFont="1" applyFill="1" applyBorder="1" applyAlignment="1">
      <alignment horizontal="right" vertical="center" wrapText="1"/>
    </xf>
    <xf numFmtId="0" fontId="26" fillId="2" borderId="1" xfId="0" applyFont="1" applyFill="1" applyBorder="1" applyAlignment="1">
      <alignment horizontal="center" vertical="center" wrapText="1"/>
    </xf>
    <xf numFmtId="184" fontId="26" fillId="2" borderId="1" xfId="64" applyNumberFormat="1" applyFont="1" applyFill="1" applyBorder="1" applyAlignment="1">
      <alignment horizontal="right" vertical="center" wrapText="1"/>
    </xf>
    <xf numFmtId="0" fontId="26" fillId="2" borderId="1" xfId="3" applyNumberFormat="1" applyFont="1" applyFill="1" applyBorder="1" applyAlignment="1">
      <alignment horizontal="left" vertical="center" indent="1" shrinkToFit="1"/>
    </xf>
    <xf numFmtId="0" fontId="26" fillId="2" borderId="1" xfId="2" applyNumberFormat="1" applyFont="1" applyFill="1" applyBorder="1" applyAlignment="1">
      <alignment horizontal="left" vertical="center" indent="1" shrinkToFit="1"/>
    </xf>
    <xf numFmtId="0" fontId="26" fillId="2" borderId="1" xfId="3" applyNumberFormat="1" applyFont="1" applyFill="1" applyBorder="1" applyAlignment="1" applyProtection="1">
      <alignment horizontal="left" vertical="center" indent="1" shrinkToFit="1"/>
    </xf>
    <xf numFmtId="0" fontId="26" fillId="2" borderId="1" xfId="3" quotePrefix="1" applyNumberFormat="1" applyFont="1" applyFill="1" applyBorder="1" applyAlignment="1">
      <alignment horizontal="left" vertical="center" indent="1"/>
    </xf>
    <xf numFmtId="41" fontId="27" fillId="25" borderId="1" xfId="72" applyFont="1" applyFill="1" applyBorder="1" applyAlignment="1">
      <alignment vertical="center" wrapText="1"/>
    </xf>
    <xf numFmtId="184" fontId="26" fillId="26" borderId="1" xfId="65" applyNumberFormat="1" applyFont="1" applyFill="1" applyBorder="1" applyAlignment="1">
      <alignment horizontal="right" vertical="center" wrapText="1"/>
    </xf>
    <xf numFmtId="185" fontId="26" fillId="26" borderId="1" xfId="0" applyNumberFormat="1" applyFont="1" applyFill="1" applyBorder="1">
      <alignment vertical="center"/>
    </xf>
    <xf numFmtId="187" fontId="0" fillId="0" borderId="0" xfId="0" applyNumberFormat="1">
      <alignment vertical="center"/>
    </xf>
    <xf numFmtId="188" fontId="0" fillId="0" borderId="0" xfId="0" applyNumberFormat="1">
      <alignment vertical="center"/>
    </xf>
    <xf numFmtId="187" fontId="36" fillId="0" borderId="0" xfId="0" applyNumberFormat="1" applyFont="1">
      <alignment vertical="center"/>
    </xf>
    <xf numFmtId="0" fontId="0" fillId="0" borderId="14" xfId="0" pivotButton="1" applyBorder="1">
      <alignment vertical="center"/>
    </xf>
    <xf numFmtId="0" fontId="0" fillId="0" borderId="14" xfId="0" applyBorder="1">
      <alignment vertical="center"/>
    </xf>
    <xf numFmtId="187" fontId="0" fillId="0" borderId="14" xfId="0" applyNumberFormat="1" applyBorder="1">
      <alignment vertical="center"/>
    </xf>
    <xf numFmtId="187" fontId="24" fillId="0" borderId="14" xfId="0" applyNumberFormat="1" applyFont="1" applyBorder="1">
      <alignment vertical="center"/>
    </xf>
    <xf numFmtId="188" fontId="0" fillId="0" borderId="14" xfId="0" applyNumberFormat="1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14" xfId="0" applyNumberFormat="1" applyBorder="1">
      <alignment vertical="center"/>
    </xf>
    <xf numFmtId="187" fontId="37" fillId="2" borderId="14" xfId="76" applyNumberFormat="1" applyFont="1" applyFill="1" applyBorder="1" applyAlignment="1">
      <alignment horizontal="right" vertical="center"/>
    </xf>
    <xf numFmtId="187" fontId="37" fillId="0" borderId="14" xfId="76" applyNumberFormat="1" applyFont="1" applyBorder="1" applyAlignment="1">
      <alignment horizontal="right" vertical="center"/>
    </xf>
    <xf numFmtId="187" fontId="24" fillId="29" borderId="14" xfId="0" applyNumberFormat="1" applyFont="1" applyFill="1" applyBorder="1">
      <alignment vertical="center"/>
    </xf>
    <xf numFmtId="0" fontId="0" fillId="0" borderId="14" xfId="0" applyFill="1" applyBorder="1" applyAlignment="1">
      <alignment horizontal="left" vertical="center"/>
    </xf>
    <xf numFmtId="0" fontId="0" fillId="25" borderId="14" xfId="0" applyFill="1" applyBorder="1" applyAlignment="1">
      <alignment horizontal="left" vertical="center"/>
    </xf>
    <xf numFmtId="0" fontId="0" fillId="25" borderId="14" xfId="0" applyNumberFormat="1" applyFill="1" applyBorder="1">
      <alignment vertical="center"/>
    </xf>
    <xf numFmtId="187" fontId="0" fillId="25" borderId="14" xfId="0" applyNumberFormat="1" applyFill="1" applyBorder="1">
      <alignment vertical="center"/>
    </xf>
    <xf numFmtId="187" fontId="37" fillId="25" borderId="14" xfId="76" applyNumberFormat="1" applyFont="1" applyFill="1" applyBorder="1" applyAlignment="1">
      <alignment horizontal="right" vertical="center"/>
    </xf>
    <xf numFmtId="188" fontId="0" fillId="25" borderId="14" xfId="0" applyNumberFormat="1" applyFill="1" applyBorder="1">
      <alignment vertical="center"/>
    </xf>
    <xf numFmtId="190" fontId="0" fillId="0" borderId="0" xfId="0" applyNumberFormat="1">
      <alignment vertical="center"/>
    </xf>
    <xf numFmtId="190" fontId="0" fillId="25" borderId="0" xfId="0" applyNumberFormat="1" applyFill="1">
      <alignment vertical="center"/>
    </xf>
    <xf numFmtId="0" fontId="29" fillId="29" borderId="14" xfId="0" applyFont="1" applyFill="1" applyBorder="1" applyAlignment="1">
      <alignment horizontal="left" vertical="center"/>
    </xf>
    <xf numFmtId="0" fontId="29" fillId="29" borderId="14" xfId="0" applyNumberFormat="1" applyFont="1" applyFill="1" applyBorder="1">
      <alignment vertical="center"/>
    </xf>
    <xf numFmtId="187" fontId="29" fillId="29" borderId="14" xfId="0" applyNumberFormat="1" applyFont="1" applyFill="1" applyBorder="1">
      <alignment vertical="center"/>
    </xf>
    <xf numFmtId="0" fontId="26" fillId="30" borderId="1" xfId="1" applyNumberFormat="1" applyFont="1" applyFill="1" applyBorder="1" applyAlignment="1">
      <alignment horizontal="center" vertical="center" wrapText="1"/>
    </xf>
    <xf numFmtId="176" fontId="26" fillId="30" borderId="1" xfId="1" applyNumberFormat="1" applyFont="1" applyFill="1" applyBorder="1" applyAlignment="1">
      <alignment horizontal="center" vertical="center" wrapText="1"/>
    </xf>
    <xf numFmtId="0" fontId="26" fillId="30" borderId="1" xfId="3" applyNumberFormat="1" applyFont="1" applyFill="1" applyBorder="1" applyAlignment="1">
      <alignment horizontal="center" vertical="center"/>
    </xf>
    <xf numFmtId="0" fontId="27" fillId="30" borderId="1" xfId="5" applyFont="1" applyFill="1" applyBorder="1" applyAlignment="1">
      <alignment horizontal="center" vertical="center"/>
    </xf>
    <xf numFmtId="0" fontId="26" fillId="30" borderId="1" xfId="0" applyFont="1" applyFill="1" applyBorder="1" applyAlignment="1">
      <alignment horizontal="center" vertical="center"/>
    </xf>
    <xf numFmtId="41" fontId="27" fillId="30" borderId="1" xfId="72" applyFont="1" applyFill="1" applyBorder="1" applyAlignment="1">
      <alignment vertical="center" wrapText="1"/>
    </xf>
    <xf numFmtId="0" fontId="26" fillId="30" borderId="1" xfId="1" applyNumberFormat="1" applyFont="1" applyFill="1" applyBorder="1" applyAlignment="1">
      <alignment horizontal="center" vertical="center"/>
    </xf>
    <xf numFmtId="0" fontId="27" fillId="30" borderId="1" xfId="65" applyFont="1" applyFill="1" applyBorder="1" applyAlignment="1">
      <alignment horizontal="center" vertical="center"/>
    </xf>
    <xf numFmtId="187" fontId="26" fillId="30" borderId="1" xfId="0" applyNumberFormat="1" applyFont="1" applyFill="1" applyBorder="1">
      <alignment vertical="center"/>
    </xf>
    <xf numFmtId="0" fontId="27" fillId="30" borderId="1" xfId="1" applyFont="1" applyFill="1" applyBorder="1" applyAlignment="1">
      <alignment horizontal="center" vertical="center"/>
    </xf>
    <xf numFmtId="0" fontId="26" fillId="30" borderId="1" xfId="5" applyNumberFormat="1" applyFont="1" applyFill="1" applyBorder="1" applyAlignment="1">
      <alignment horizontal="center" vertical="center" shrinkToFit="1"/>
    </xf>
    <xf numFmtId="0" fontId="25" fillId="2" borderId="16" xfId="1" applyNumberFormat="1" applyFont="1" applyFill="1" applyBorder="1" applyAlignment="1">
      <alignment horizontal="center" vertical="center"/>
    </xf>
    <xf numFmtId="0" fontId="26" fillId="2" borderId="16" xfId="1" applyNumberFormat="1" applyFont="1" applyFill="1" applyBorder="1" applyAlignment="1">
      <alignment horizontal="center" vertical="center"/>
    </xf>
    <xf numFmtId="177" fontId="26" fillId="2" borderId="16" xfId="1" applyNumberFormat="1" applyFont="1" applyFill="1" applyBorder="1" applyAlignment="1">
      <alignment horizontal="center" vertical="center"/>
    </xf>
    <xf numFmtId="185" fontId="26" fillId="2" borderId="16" xfId="1" applyNumberFormat="1" applyFont="1" applyFill="1" applyBorder="1" applyAlignment="1">
      <alignment horizontal="center" vertical="center"/>
    </xf>
    <xf numFmtId="187" fontId="26" fillId="25" borderId="16" xfId="1" applyNumberFormat="1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6" fillId="2" borderId="15" xfId="1" applyNumberFormat="1" applyFont="1" applyFill="1" applyBorder="1" applyAlignment="1">
      <alignment horizontal="center" vertical="center" wrapText="1"/>
    </xf>
    <xf numFmtId="176" fontId="26" fillId="2" borderId="15" xfId="1" applyNumberFormat="1" applyFont="1" applyFill="1" applyBorder="1" applyAlignment="1">
      <alignment horizontal="center" vertical="center" wrapText="1"/>
    </xf>
    <xf numFmtId="0" fontId="26" fillId="2" borderId="15" xfId="3" applyNumberFormat="1" applyFont="1" applyFill="1" applyBorder="1" applyAlignment="1">
      <alignment horizontal="center" vertical="center"/>
    </xf>
    <xf numFmtId="0" fontId="26" fillId="2" borderId="15" xfId="1" applyFont="1" applyFill="1" applyBorder="1" applyAlignment="1">
      <alignment horizontal="center" vertical="center"/>
    </xf>
    <xf numFmtId="0" fontId="27" fillId="2" borderId="15" xfId="5" applyFont="1" applyFill="1" applyBorder="1" applyAlignment="1">
      <alignment horizontal="center" vertical="center"/>
    </xf>
    <xf numFmtId="0" fontId="26" fillId="2" borderId="15" xfId="0" applyFont="1" applyFill="1" applyBorder="1" applyAlignment="1">
      <alignment horizontal="center" vertical="center"/>
    </xf>
    <xf numFmtId="41" fontId="27" fillId="2" borderId="15" xfId="72" applyFont="1" applyFill="1" applyBorder="1" applyAlignment="1">
      <alignment vertical="center" wrapText="1"/>
    </xf>
    <xf numFmtId="0" fontId="24" fillId="2" borderId="15" xfId="0" applyFont="1" applyFill="1" applyBorder="1">
      <alignment vertical="center"/>
    </xf>
    <xf numFmtId="41" fontId="27" fillId="25" borderId="15" xfId="72" applyFont="1" applyFill="1" applyBorder="1" applyAlignment="1">
      <alignment vertical="center" wrapText="1"/>
    </xf>
    <xf numFmtId="0" fontId="26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 indent="1"/>
    </xf>
    <xf numFmtId="0" fontId="25" fillId="2" borderId="17" xfId="1" applyNumberFormat="1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186" fontId="26" fillId="2" borderId="17" xfId="1" applyNumberFormat="1" applyFont="1" applyFill="1" applyBorder="1" applyAlignment="1">
      <alignment horizontal="center" vertical="center"/>
    </xf>
    <xf numFmtId="0" fontId="25" fillId="31" borderId="16" xfId="1" applyNumberFormat="1" applyFont="1" applyFill="1" applyBorder="1" applyAlignment="1">
      <alignment horizontal="center" vertical="center"/>
    </xf>
    <xf numFmtId="0" fontId="25" fillId="31" borderId="17" xfId="1" applyNumberFormat="1" applyFont="1" applyFill="1" applyBorder="1" applyAlignment="1">
      <alignment horizontal="center" vertical="center"/>
    </xf>
    <xf numFmtId="0" fontId="26" fillId="31" borderId="15" xfId="73" applyNumberFormat="1" applyFont="1" applyFill="1" applyBorder="1" applyAlignment="1">
      <alignment horizontal="left" vertical="center" indent="1"/>
    </xf>
    <xf numFmtId="0" fontId="26" fillId="31" borderId="15" xfId="3" applyNumberFormat="1" applyFont="1" applyFill="1" applyBorder="1" applyAlignment="1">
      <alignment horizontal="left" vertical="center" indent="1"/>
    </xf>
    <xf numFmtId="0" fontId="26" fillId="31" borderId="15" xfId="1" applyFont="1" applyFill="1" applyBorder="1" applyAlignment="1">
      <alignment horizontal="center" vertical="center"/>
    </xf>
    <xf numFmtId="0" fontId="26" fillId="31" borderId="1" xfId="73" applyNumberFormat="1" applyFont="1" applyFill="1" applyBorder="1" applyAlignment="1">
      <alignment horizontal="left" vertical="center" indent="1"/>
    </xf>
    <xf numFmtId="0" fontId="26" fillId="31" borderId="1" xfId="3" applyNumberFormat="1" applyFont="1" applyFill="1" applyBorder="1" applyAlignment="1">
      <alignment horizontal="left" vertical="center" indent="1"/>
    </xf>
    <xf numFmtId="0" fontId="26" fillId="31" borderId="1" xfId="1" applyFont="1" applyFill="1" applyBorder="1" applyAlignment="1">
      <alignment horizontal="center" vertical="center"/>
    </xf>
    <xf numFmtId="0" fontId="26" fillId="31" borderId="1" xfId="2" applyNumberFormat="1" applyFont="1" applyFill="1" applyBorder="1" applyAlignment="1">
      <alignment horizontal="left" vertical="center" wrapText="1" indent="1"/>
    </xf>
    <xf numFmtId="0" fontId="26" fillId="31" borderId="1" xfId="1" applyNumberFormat="1" applyFont="1" applyFill="1" applyBorder="1" applyAlignment="1">
      <alignment horizontal="left" vertical="center" indent="1"/>
    </xf>
    <xf numFmtId="0" fontId="26" fillId="31" borderId="1" xfId="1" applyNumberFormat="1" applyFont="1" applyFill="1" applyBorder="1" applyAlignment="1">
      <alignment horizontal="center" vertical="center"/>
    </xf>
    <xf numFmtId="0" fontId="26" fillId="31" borderId="1" xfId="69" applyNumberFormat="1" applyFont="1" applyFill="1" applyBorder="1" applyAlignment="1">
      <alignment horizontal="left" vertical="center" indent="1"/>
    </xf>
    <xf numFmtId="0" fontId="26" fillId="31" borderId="1" xfId="2" applyNumberFormat="1" applyFont="1" applyFill="1" applyBorder="1" applyAlignment="1">
      <alignment horizontal="left" vertical="center" indent="1"/>
    </xf>
    <xf numFmtId="0" fontId="26" fillId="31" borderId="1" xfId="2" applyNumberFormat="1" applyFont="1" applyFill="1" applyBorder="1" applyAlignment="1">
      <alignment horizontal="center" vertical="center"/>
    </xf>
    <xf numFmtId="0" fontId="26" fillId="31" borderId="1" xfId="4" applyNumberFormat="1" applyFont="1" applyFill="1" applyBorder="1" applyAlignment="1">
      <alignment horizontal="left" vertical="center" wrapText="1" indent="1"/>
    </xf>
    <xf numFmtId="0" fontId="26" fillId="31" borderId="1" xfId="1" applyNumberFormat="1" applyFont="1" applyFill="1" applyBorder="1" applyAlignment="1">
      <alignment horizontal="left" vertical="center" wrapText="1" indent="1"/>
    </xf>
    <xf numFmtId="0" fontId="26" fillId="31" borderId="1" xfId="1" applyNumberFormat="1" applyFont="1" applyFill="1" applyBorder="1" applyAlignment="1">
      <alignment horizontal="center" vertical="center" wrapText="1"/>
    </xf>
    <xf numFmtId="0" fontId="26" fillId="31" borderId="1" xfId="3" applyNumberFormat="1" applyFont="1" applyFill="1" applyBorder="1" applyAlignment="1">
      <alignment horizontal="left" vertical="center" wrapText="1" indent="1"/>
    </xf>
    <xf numFmtId="0" fontId="26" fillId="31" borderId="1" xfId="6" applyNumberFormat="1" applyFont="1" applyFill="1" applyBorder="1" applyAlignment="1">
      <alignment horizontal="center" vertical="center"/>
    </xf>
    <xf numFmtId="0" fontId="26" fillId="31" borderId="1" xfId="68" applyNumberFormat="1" applyFont="1" applyFill="1" applyBorder="1" applyAlignment="1">
      <alignment horizontal="left" vertical="center" indent="1"/>
    </xf>
    <xf numFmtId="0" fontId="26" fillId="31" borderId="1" xfId="67" applyNumberFormat="1" applyFont="1" applyFill="1" applyBorder="1" applyAlignment="1">
      <alignment horizontal="left" vertical="center" indent="1" shrinkToFit="1"/>
    </xf>
    <xf numFmtId="0" fontId="26" fillId="31" borderId="1" xfId="66" applyNumberFormat="1" applyFont="1" applyFill="1" applyBorder="1" applyAlignment="1">
      <alignment horizontal="left" vertical="center" indent="1"/>
    </xf>
    <xf numFmtId="0" fontId="26" fillId="31" borderId="1" xfId="1" applyFont="1" applyFill="1" applyBorder="1" applyAlignment="1">
      <alignment horizontal="center" vertical="center" wrapText="1"/>
    </xf>
    <xf numFmtId="0" fontId="26" fillId="31" borderId="1" xfId="7" applyNumberFormat="1" applyFont="1" applyFill="1" applyBorder="1" applyAlignment="1">
      <alignment horizontal="left" vertical="center" wrapText="1" indent="1"/>
    </xf>
    <xf numFmtId="0" fontId="26" fillId="31" borderId="1" xfId="8" applyNumberFormat="1" applyFont="1" applyFill="1" applyBorder="1" applyAlignment="1">
      <alignment horizontal="left" vertical="center" wrapText="1" indent="1"/>
    </xf>
    <xf numFmtId="0" fontId="26" fillId="31" borderId="1" xfId="9" applyNumberFormat="1" applyFont="1" applyFill="1" applyBorder="1" applyAlignment="1">
      <alignment horizontal="left" vertical="center" wrapText="1" indent="1"/>
    </xf>
    <xf numFmtId="0" fontId="26" fillId="31" borderId="1" xfId="10" applyNumberFormat="1" applyFont="1" applyFill="1" applyBorder="1" applyAlignment="1">
      <alignment horizontal="left" vertical="center" wrapText="1" indent="1"/>
    </xf>
    <xf numFmtId="0" fontId="26" fillId="31" borderId="1" xfId="0" applyFont="1" applyFill="1" applyBorder="1" applyAlignment="1">
      <alignment horizontal="left" vertical="center" indent="1"/>
    </xf>
    <xf numFmtId="0" fontId="26" fillId="31" borderId="1" xfId="74" applyNumberFormat="1" applyFont="1" applyFill="1" applyBorder="1" applyAlignment="1">
      <alignment horizontal="left" vertical="center" wrapText="1" indent="1"/>
    </xf>
    <xf numFmtId="0" fontId="26" fillId="31" borderId="1" xfId="3" applyNumberFormat="1" applyFont="1" applyFill="1" applyBorder="1" applyAlignment="1">
      <alignment horizontal="left" vertical="center" indent="1" shrinkToFit="1"/>
    </xf>
    <xf numFmtId="0" fontId="26" fillId="31" borderId="1" xfId="2" applyNumberFormat="1" applyFont="1" applyFill="1" applyBorder="1" applyAlignment="1">
      <alignment horizontal="left" vertical="center" indent="1" shrinkToFit="1"/>
    </xf>
    <xf numFmtId="0" fontId="26" fillId="31" borderId="1" xfId="3" applyNumberFormat="1" applyFont="1" applyFill="1" applyBorder="1" applyAlignment="1" applyProtection="1">
      <alignment horizontal="left" vertical="center" indent="1" shrinkToFit="1"/>
    </xf>
    <xf numFmtId="0" fontId="26" fillId="31" borderId="1" xfId="3" quotePrefix="1" applyNumberFormat="1" applyFont="1" applyFill="1" applyBorder="1" applyAlignment="1">
      <alignment horizontal="left" vertical="center" indent="1"/>
    </xf>
    <xf numFmtId="0" fontId="26" fillId="31" borderId="0" xfId="0" applyFont="1" applyFill="1">
      <alignment vertical="center"/>
    </xf>
    <xf numFmtId="187" fontId="26" fillId="2" borderId="1" xfId="0" applyNumberFormat="1" applyFont="1" applyFill="1" applyBorder="1">
      <alignment vertical="center"/>
    </xf>
    <xf numFmtId="0" fontId="38" fillId="2" borderId="18" xfId="1" applyNumberFormat="1" applyFont="1" applyFill="1" applyBorder="1" applyAlignment="1">
      <alignment horizontal="center" vertical="center"/>
    </xf>
    <xf numFmtId="0" fontId="26" fillId="2" borderId="15" xfId="5" applyFont="1" applyFill="1" applyBorder="1" applyAlignment="1">
      <alignment horizontal="center" vertical="center"/>
    </xf>
    <xf numFmtId="0" fontId="26" fillId="2" borderId="1" xfId="5" applyFont="1" applyFill="1" applyBorder="1" applyAlignment="1">
      <alignment horizontal="center" vertical="center"/>
    </xf>
    <xf numFmtId="0" fontId="26" fillId="2" borderId="1" xfId="2" applyNumberFormat="1" applyFont="1" applyFill="1" applyBorder="1" applyAlignment="1">
      <alignment horizontal="left" vertical="center" wrapText="1"/>
    </xf>
    <xf numFmtId="0" fontId="26" fillId="2" borderId="18" xfId="1" applyNumberFormat="1" applyFont="1" applyFill="1" applyBorder="1" applyAlignment="1">
      <alignment horizontal="center" vertical="center"/>
    </xf>
    <xf numFmtId="0" fontId="26" fillId="2" borderId="1" xfId="3" applyNumberFormat="1" applyFont="1" applyFill="1" applyBorder="1" applyAlignment="1">
      <alignment horizontal="left" vertical="center" wrapText="1"/>
    </xf>
    <xf numFmtId="0" fontId="26" fillId="2" borderId="1" xfId="1" applyFont="1" applyFill="1" applyBorder="1" applyAlignment="1">
      <alignment horizontal="left" vertical="center" indent="1"/>
    </xf>
    <xf numFmtId="0" fontId="26" fillId="2" borderId="1" xfId="5" applyFont="1" applyFill="1" applyBorder="1" applyAlignment="1">
      <alignment horizontal="left" vertical="center" indent="1"/>
    </xf>
    <xf numFmtId="0" fontId="26" fillId="2" borderId="1" xfId="1" applyFont="1" applyFill="1" applyBorder="1" applyAlignment="1">
      <alignment horizontal="left" vertical="center" wrapText="1" indent="1"/>
    </xf>
    <xf numFmtId="0" fontId="26" fillId="2" borderId="18" xfId="5" applyFont="1" applyFill="1" applyBorder="1" applyAlignment="1">
      <alignment horizontal="left" vertical="center" indent="1"/>
    </xf>
    <xf numFmtId="0" fontId="26" fillId="2" borderId="15" xfId="73" applyNumberFormat="1" applyFont="1" applyFill="1" applyBorder="1" applyAlignment="1">
      <alignment horizontal="left" vertical="center"/>
    </xf>
    <xf numFmtId="0" fontId="26" fillId="2" borderId="1" xfId="73" applyNumberFormat="1" applyFont="1" applyFill="1" applyBorder="1" applyAlignment="1">
      <alignment horizontal="left" vertical="center"/>
    </xf>
    <xf numFmtId="0" fontId="26" fillId="2" borderId="1" xfId="3" applyNumberFormat="1" applyFont="1" applyFill="1" applyBorder="1" applyAlignment="1">
      <alignment horizontal="left" vertical="center"/>
    </xf>
    <xf numFmtId="0" fontId="26" fillId="2" borderId="1" xfId="1" applyNumberFormat="1" applyFont="1" applyFill="1" applyBorder="1" applyAlignment="1">
      <alignment horizontal="left" vertical="center"/>
    </xf>
    <xf numFmtId="0" fontId="26" fillId="2" borderId="1" xfId="68" applyNumberFormat="1" applyFont="1" applyFill="1" applyBorder="1" applyAlignment="1">
      <alignment horizontal="left" vertical="center"/>
    </xf>
    <xf numFmtId="0" fontId="26" fillId="2" borderId="1" xfId="67" applyNumberFormat="1" applyFont="1" applyFill="1" applyBorder="1" applyAlignment="1">
      <alignment horizontal="left" vertical="center" shrinkToFit="1"/>
    </xf>
    <xf numFmtId="0" fontId="26" fillId="2" borderId="1" xfId="66" applyNumberFormat="1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" xfId="74" applyNumberFormat="1" applyFont="1" applyFill="1" applyBorder="1" applyAlignment="1">
      <alignment horizontal="left" vertical="center" wrapText="1"/>
    </xf>
    <xf numFmtId="0" fontId="26" fillId="31" borderId="0" xfId="0" applyFont="1" applyFill="1" applyAlignment="1">
      <alignment horizontal="left" vertical="center"/>
    </xf>
    <xf numFmtId="176" fontId="26" fillId="32" borderId="15" xfId="1" applyNumberFormat="1" applyFont="1" applyFill="1" applyBorder="1" applyAlignment="1">
      <alignment horizontal="center" vertical="center" wrapText="1"/>
    </xf>
    <xf numFmtId="176" fontId="26" fillId="32" borderId="1" xfId="1" applyNumberFormat="1" applyFont="1" applyFill="1" applyBorder="1" applyAlignment="1">
      <alignment horizontal="center" vertical="center" wrapText="1"/>
    </xf>
    <xf numFmtId="0" fontId="26" fillId="31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6" fillId="2" borderId="1" xfId="3" applyNumberFormat="1" applyFont="1" applyFill="1" applyBorder="1" applyAlignment="1">
      <alignment vertical="center"/>
    </xf>
    <xf numFmtId="0" fontId="26" fillId="2" borderId="1" xfId="2" applyNumberFormat="1" applyFont="1" applyFill="1" applyBorder="1" applyAlignment="1">
      <alignment vertical="center" wrapText="1"/>
    </xf>
    <xf numFmtId="0" fontId="26" fillId="2" borderId="1" xfId="1" applyNumberFormat="1" applyFont="1" applyFill="1" applyBorder="1" applyAlignment="1">
      <alignment vertical="center"/>
    </xf>
    <xf numFmtId="0" fontId="26" fillId="2" borderId="1" xfId="2" applyNumberFormat="1" applyFont="1" applyFill="1" applyBorder="1" applyAlignment="1">
      <alignment horizontal="center" vertical="center"/>
    </xf>
    <xf numFmtId="0" fontId="26" fillId="2" borderId="1" xfId="69" applyNumberFormat="1" applyFont="1" applyFill="1" applyBorder="1" applyAlignment="1">
      <alignment vertical="center"/>
    </xf>
    <xf numFmtId="0" fontId="26" fillId="2" borderId="1" xfId="4" applyNumberFormat="1" applyFont="1" applyFill="1" applyBorder="1" applyAlignment="1">
      <alignment horizontal="left" vertical="center" wrapText="1"/>
    </xf>
    <xf numFmtId="0" fontId="26" fillId="2" borderId="1" xfId="7" applyNumberFormat="1" applyFont="1" applyFill="1" applyBorder="1" applyAlignment="1">
      <alignment horizontal="left" vertical="center" wrapText="1"/>
    </xf>
    <xf numFmtId="0" fontId="26" fillId="2" borderId="1" xfId="8" applyNumberFormat="1" applyFont="1" applyFill="1" applyBorder="1" applyAlignment="1">
      <alignment horizontal="left" vertical="center" wrapText="1"/>
    </xf>
    <xf numFmtId="0" fontId="26" fillId="2" borderId="1" xfId="9" applyNumberFormat="1" applyFont="1" applyFill="1" applyBorder="1" applyAlignment="1">
      <alignment horizontal="left" vertical="center" wrapText="1"/>
    </xf>
    <xf numFmtId="0" fontId="26" fillId="2" borderId="1" xfId="10" applyNumberFormat="1" applyFont="1" applyFill="1" applyBorder="1" applyAlignment="1">
      <alignment horizontal="left" vertical="center" wrapText="1"/>
    </xf>
    <xf numFmtId="184" fontId="27" fillId="2" borderId="1" xfId="72" applyNumberFormat="1" applyFont="1" applyFill="1" applyBorder="1" applyAlignment="1">
      <alignment vertical="center" wrapText="1"/>
    </xf>
    <xf numFmtId="41" fontId="26" fillId="2" borderId="16" xfId="162" applyFont="1" applyFill="1" applyBorder="1" applyAlignment="1">
      <alignment horizontal="center" vertical="center"/>
    </xf>
    <xf numFmtId="191" fontId="26" fillId="2" borderId="16" xfId="1" applyNumberFormat="1" applyFont="1" applyFill="1" applyBorder="1" applyAlignment="1">
      <alignment horizontal="center" vertical="center"/>
    </xf>
    <xf numFmtId="191" fontId="26" fillId="2" borderId="1" xfId="65" applyNumberFormat="1" applyFont="1" applyFill="1" applyBorder="1" applyAlignment="1">
      <alignment horizontal="right" vertical="center" wrapText="1"/>
    </xf>
    <xf numFmtId="191" fontId="26" fillId="2" borderId="0" xfId="0" applyNumberFormat="1" applyFont="1" applyFill="1">
      <alignment vertical="center"/>
    </xf>
    <xf numFmtId="41" fontId="26" fillId="2" borderId="15" xfId="162" applyFont="1" applyFill="1" applyBorder="1" applyAlignment="1">
      <alignment horizontal="center" vertical="center"/>
    </xf>
    <xf numFmtId="41" fontId="26" fillId="2" borderId="1" xfId="162" applyFont="1" applyFill="1" applyBorder="1" applyAlignment="1">
      <alignment horizontal="center" vertical="center"/>
    </xf>
    <xf numFmtId="41" fontId="26" fillId="2" borderId="1" xfId="162" applyFont="1" applyFill="1" applyBorder="1" applyAlignment="1">
      <alignment horizontal="center" vertical="center" wrapText="1"/>
    </xf>
    <xf numFmtId="41" fontId="26" fillId="2" borderId="0" xfId="162" applyFont="1" applyFill="1" applyAlignment="1">
      <alignment horizontal="center" vertical="center"/>
    </xf>
    <xf numFmtId="0" fontId="26" fillId="2" borderId="16" xfId="1" applyFont="1" applyFill="1" applyBorder="1" applyAlignment="1">
      <alignment horizontal="center" vertical="center"/>
    </xf>
    <xf numFmtId="0" fontId="26" fillId="2" borderId="19" xfId="3" applyNumberFormat="1" applyFont="1" applyFill="1" applyBorder="1" applyAlignment="1">
      <alignment horizontal="left" vertical="center"/>
    </xf>
    <xf numFmtId="0" fontId="26" fillId="2" borderId="19" xfId="1" applyFont="1" applyFill="1" applyBorder="1" applyAlignment="1">
      <alignment horizontal="center" vertical="center"/>
    </xf>
    <xf numFmtId="0" fontId="26" fillId="2" borderId="19" xfId="5" applyFont="1" applyFill="1" applyBorder="1" applyAlignment="1">
      <alignment horizontal="left" vertical="center" indent="1"/>
    </xf>
    <xf numFmtId="0" fontId="26" fillId="2" borderId="19" xfId="0" applyFont="1" applyFill="1" applyBorder="1" applyAlignment="1">
      <alignment horizontal="center" vertical="center"/>
    </xf>
    <xf numFmtId="0" fontId="26" fillId="2" borderId="16" xfId="1" applyFont="1" applyFill="1" applyBorder="1" applyAlignment="1">
      <alignment horizontal="left" vertical="center" indent="1"/>
    </xf>
    <xf numFmtId="0" fontId="26" fillId="2" borderId="16" xfId="0" applyFont="1" applyFill="1" applyBorder="1" applyAlignment="1">
      <alignment horizontal="center" vertical="center"/>
    </xf>
    <xf numFmtId="0" fontId="26" fillId="2" borderId="16" xfId="2" applyNumberFormat="1" applyFont="1" applyFill="1" applyBorder="1" applyAlignment="1">
      <alignment horizontal="left" vertical="center" wrapText="1"/>
    </xf>
    <xf numFmtId="191" fontId="26" fillId="2" borderId="16" xfId="65" applyNumberFormat="1" applyFont="1" applyFill="1" applyBorder="1" applyAlignment="1">
      <alignment horizontal="right" vertical="center" wrapText="1"/>
    </xf>
    <xf numFmtId="0" fontId="26" fillId="2" borderId="20" xfId="2" applyNumberFormat="1" applyFont="1" applyFill="1" applyBorder="1" applyAlignment="1">
      <alignment horizontal="left" vertical="center" wrapText="1"/>
    </xf>
    <xf numFmtId="0" fontId="26" fillId="2" borderId="20" xfId="1" applyFont="1" applyFill="1" applyBorder="1" applyAlignment="1">
      <alignment horizontal="center" vertical="center"/>
    </xf>
    <xf numFmtId="0" fontId="26" fillId="2" borderId="20" xfId="1" applyFont="1" applyFill="1" applyBorder="1" applyAlignment="1">
      <alignment horizontal="left" vertical="center" indent="1"/>
    </xf>
    <xf numFmtId="0" fontId="26" fillId="2" borderId="20" xfId="0" applyFont="1" applyFill="1" applyBorder="1" applyAlignment="1">
      <alignment horizontal="center" vertical="center"/>
    </xf>
    <xf numFmtId="0" fontId="26" fillId="2" borderId="20" xfId="3" applyNumberFormat="1" applyFont="1" applyFill="1" applyBorder="1" applyAlignment="1">
      <alignment horizontal="left" vertical="center"/>
    </xf>
    <xf numFmtId="0" fontId="26" fillId="2" borderId="20" xfId="5" applyFont="1" applyFill="1" applyBorder="1" applyAlignment="1">
      <alignment horizontal="left" vertical="center" indent="1"/>
    </xf>
    <xf numFmtId="0" fontId="26" fillId="2" borderId="20" xfId="5" applyFont="1" applyFill="1" applyBorder="1" applyAlignment="1">
      <alignment horizontal="left" vertical="center" wrapText="1" indent="1"/>
    </xf>
    <xf numFmtId="0" fontId="26" fillId="2" borderId="15" xfId="3" applyNumberFormat="1" applyFont="1" applyFill="1" applyBorder="1" applyAlignment="1">
      <alignment horizontal="left" vertical="center"/>
    </xf>
    <xf numFmtId="191" fontId="26" fillId="2" borderId="15" xfId="72" applyNumberFormat="1" applyFont="1" applyFill="1" applyBorder="1" applyAlignment="1">
      <alignment horizontal="right" vertical="center" wrapText="1"/>
    </xf>
    <xf numFmtId="191" fontId="26" fillId="2" borderId="1" xfId="72" applyNumberFormat="1" applyFont="1" applyFill="1" applyBorder="1" applyAlignment="1">
      <alignment horizontal="right" vertical="center" wrapText="1"/>
    </xf>
    <xf numFmtId="191" fontId="26" fillId="2" borderId="0" xfId="0" applyNumberFormat="1" applyFont="1" applyFill="1" applyAlignment="1">
      <alignment horizontal="right" vertical="center"/>
    </xf>
    <xf numFmtId="191" fontId="26" fillId="2" borderId="15" xfId="0" applyNumberFormat="1" applyFont="1" applyFill="1" applyBorder="1">
      <alignment vertical="center"/>
    </xf>
    <xf numFmtId="191" fontId="26" fillId="2" borderId="1" xfId="0" applyNumberFormat="1" applyFont="1" applyFill="1" applyBorder="1">
      <alignment vertical="center"/>
    </xf>
    <xf numFmtId="0" fontId="26" fillId="33" borderId="1" xfId="1" applyNumberFormat="1" applyFont="1" applyFill="1" applyBorder="1" applyAlignment="1">
      <alignment horizontal="center" vertical="center" wrapText="1"/>
    </xf>
    <xf numFmtId="0" fontId="26" fillId="33" borderId="1" xfId="0" applyFont="1" applyFill="1" applyBorder="1" applyAlignment="1">
      <alignment horizontal="center" vertical="center"/>
    </xf>
    <xf numFmtId="0" fontId="26" fillId="33" borderId="1" xfId="5" applyNumberFormat="1" applyFont="1" applyFill="1" applyBorder="1" applyAlignment="1">
      <alignment horizontal="center" vertical="center" shrinkToFit="1"/>
    </xf>
    <xf numFmtId="0" fontId="26" fillId="33" borderId="0" xfId="0" applyFont="1" applyFill="1">
      <alignment vertical="center"/>
    </xf>
    <xf numFmtId="191" fontId="26" fillId="2" borderId="20" xfId="65" applyNumberFormat="1" applyFont="1" applyFill="1" applyBorder="1" applyAlignment="1">
      <alignment horizontal="right" vertical="center" wrapText="1"/>
    </xf>
    <xf numFmtId="41" fontId="26" fillId="2" borderId="20" xfId="162" applyFont="1" applyFill="1" applyBorder="1" applyAlignment="1">
      <alignment horizontal="center" vertical="center" wrapText="1"/>
    </xf>
    <xf numFmtId="191" fontId="26" fillId="2" borderId="19" xfId="64" applyNumberFormat="1" applyFont="1" applyFill="1" applyBorder="1" applyAlignment="1">
      <alignment horizontal="right" vertical="center" wrapText="1"/>
    </xf>
    <xf numFmtId="41" fontId="26" fillId="2" borderId="16" xfId="162" applyFont="1" applyFill="1" applyBorder="1" applyAlignment="1">
      <alignment horizontal="center" vertical="center" wrapText="1"/>
    </xf>
    <xf numFmtId="41" fontId="26" fillId="2" borderId="19" xfId="162" applyFont="1" applyFill="1" applyBorder="1" applyAlignment="1">
      <alignment horizontal="center" vertical="center" wrapText="1"/>
    </xf>
    <xf numFmtId="41" fontId="26" fillId="2" borderId="1" xfId="72" applyFont="1" applyFill="1" applyBorder="1" applyAlignment="1">
      <alignment horizontal="right" vertical="center" wrapText="1"/>
    </xf>
    <xf numFmtId="187" fontId="26" fillId="2" borderId="1" xfId="0" applyNumberFormat="1" applyFont="1" applyFill="1" applyBorder="1" applyAlignment="1">
      <alignment horizontal="right" vertical="center"/>
    </xf>
    <xf numFmtId="191" fontId="26" fillId="2" borderId="1" xfId="0" applyNumberFormat="1" applyFont="1" applyFill="1" applyBorder="1" applyAlignment="1">
      <alignment horizontal="right"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187" fontId="26" fillId="2" borderId="16" xfId="1" applyNumberFormat="1" applyFont="1" applyFill="1" applyBorder="1" applyAlignment="1">
      <alignment horizontal="center" vertical="center"/>
    </xf>
    <xf numFmtId="0" fontId="26" fillId="2" borderId="18" xfId="1" applyFont="1" applyFill="1" applyBorder="1" applyAlignment="1">
      <alignment horizontal="center" vertical="center" wrapText="1"/>
    </xf>
    <xf numFmtId="0" fontId="26" fillId="2" borderId="18" xfId="1" applyFont="1" applyFill="1" applyBorder="1" applyAlignment="1">
      <alignment horizontal="center" vertical="center"/>
    </xf>
    <xf numFmtId="0" fontId="26" fillId="2" borderId="1" xfId="69" applyNumberFormat="1" applyFont="1" applyFill="1" applyBorder="1" applyAlignment="1">
      <alignment vertical="center" wrapText="1"/>
    </xf>
    <xf numFmtId="0" fontId="26" fillId="2" borderId="1" xfId="69" applyNumberFormat="1" applyFont="1" applyFill="1" applyBorder="1" applyAlignment="1">
      <alignment horizontal="left" vertical="center" wrapText="1"/>
    </xf>
    <xf numFmtId="0" fontId="26" fillId="2" borderId="18" xfId="1" applyFont="1" applyFill="1" applyBorder="1" applyAlignment="1">
      <alignment horizontal="left" vertical="center" indent="1"/>
    </xf>
    <xf numFmtId="0" fontId="26" fillId="2" borderId="20" xfId="0" applyFont="1" applyFill="1" applyBorder="1">
      <alignment vertical="center"/>
    </xf>
    <xf numFmtId="191" fontId="26" fillId="2" borderId="1" xfId="64" applyNumberFormat="1" applyFont="1" applyFill="1" applyBorder="1" applyAlignment="1">
      <alignment horizontal="right" vertical="center" wrapText="1"/>
    </xf>
    <xf numFmtId="0" fontId="26" fillId="2" borderId="1" xfId="3" applyNumberFormat="1" applyFont="1" applyFill="1" applyBorder="1" applyAlignment="1">
      <alignment horizontal="left" vertical="center" shrinkToFit="1"/>
    </xf>
    <xf numFmtId="0" fontId="26" fillId="2" borderId="1" xfId="3" applyNumberFormat="1" applyFont="1" applyFill="1" applyBorder="1" applyAlignment="1" applyProtection="1">
      <alignment horizontal="left" vertical="center" shrinkToFit="1"/>
    </xf>
    <xf numFmtId="0" fontId="26" fillId="2" borderId="1" xfId="3" quotePrefix="1" applyNumberFormat="1" applyFont="1" applyFill="1" applyBorder="1" applyAlignment="1">
      <alignment horizontal="left" vertical="center"/>
    </xf>
    <xf numFmtId="0" fontId="26" fillId="34" borderId="1" xfId="1" applyNumberFormat="1" applyFont="1" applyFill="1" applyBorder="1" applyAlignment="1">
      <alignment horizontal="center" vertical="center" wrapText="1"/>
    </xf>
    <xf numFmtId="0" fontId="26" fillId="34" borderId="1" xfId="0" applyFont="1" applyFill="1" applyBorder="1" applyAlignment="1">
      <alignment horizontal="center" vertical="center"/>
    </xf>
    <xf numFmtId="191" fontId="26" fillId="34" borderId="1" xfId="65" applyNumberFormat="1" applyFont="1" applyFill="1" applyBorder="1" applyAlignment="1">
      <alignment horizontal="right" vertical="center" wrapText="1"/>
    </xf>
    <xf numFmtId="41" fontId="26" fillId="34" borderId="1" xfId="162" applyFont="1" applyFill="1" applyBorder="1" applyAlignment="1">
      <alignment horizontal="center" vertical="center" wrapText="1"/>
    </xf>
    <xf numFmtId="191" fontId="26" fillId="34" borderId="1" xfId="0" applyNumberFormat="1" applyFont="1" applyFill="1" applyBorder="1">
      <alignment vertical="center"/>
    </xf>
    <xf numFmtId="0" fontId="26" fillId="34" borderId="0" xfId="0" applyFont="1" applyFill="1">
      <alignment vertical="center"/>
    </xf>
    <xf numFmtId="191" fontId="26" fillId="34" borderId="1" xfId="72" applyNumberFormat="1" applyFont="1" applyFill="1" applyBorder="1" applyAlignment="1">
      <alignment horizontal="right" vertical="center" wrapText="1"/>
    </xf>
    <xf numFmtId="41" fontId="26" fillId="34" borderId="1" xfId="162" applyFont="1" applyFill="1" applyBorder="1" applyAlignment="1">
      <alignment horizontal="center" vertical="center"/>
    </xf>
    <xf numFmtId="41" fontId="27" fillId="2" borderId="1" xfId="72" applyFont="1" applyFill="1" applyBorder="1" applyAlignment="1">
      <alignment horizontal="right" vertical="center" wrapText="1"/>
    </xf>
    <xf numFmtId="185" fontId="26" fillId="2" borderId="1" xfId="0" applyNumberFormat="1" applyFont="1" applyFill="1" applyBorder="1" applyAlignment="1">
      <alignment horizontal="right" vertical="center"/>
    </xf>
    <xf numFmtId="41" fontId="26" fillId="2" borderId="1" xfId="162" applyFont="1" applyFill="1" applyBorder="1" applyAlignment="1">
      <alignment horizontal="right" vertical="center"/>
    </xf>
    <xf numFmtId="41" fontId="27" fillId="2" borderId="1" xfId="162" applyFont="1" applyFill="1" applyBorder="1" applyAlignment="1">
      <alignment horizontal="right" vertical="center" wrapText="1"/>
    </xf>
    <xf numFmtId="191" fontId="26" fillId="34" borderId="1" xfId="0" applyNumberFormat="1" applyFont="1" applyFill="1" applyBorder="1" applyAlignment="1">
      <alignment horizontal="right" vertical="center"/>
    </xf>
    <xf numFmtId="41" fontId="27" fillId="34" borderId="1" xfId="72" applyFont="1" applyFill="1" applyBorder="1" applyAlignment="1">
      <alignment horizontal="right" vertical="center" wrapText="1"/>
    </xf>
    <xf numFmtId="185" fontId="26" fillId="2" borderId="0" xfId="0" applyNumberFormat="1" applyFont="1" applyFill="1" applyAlignment="1">
      <alignment horizontal="right" vertical="center"/>
    </xf>
    <xf numFmtId="187" fontId="26" fillId="0" borderId="0" xfId="0" applyNumberFormat="1" applyFont="1" applyAlignment="1">
      <alignment horizontal="right" vertical="center"/>
    </xf>
    <xf numFmtId="0" fontId="25" fillId="34" borderId="1" xfId="1" applyNumberFormat="1" applyFont="1" applyFill="1" applyBorder="1" applyAlignment="1">
      <alignment horizontal="center" vertical="center"/>
    </xf>
    <xf numFmtId="0" fontId="25" fillId="34" borderId="16" xfId="1" applyNumberFormat="1" applyFont="1" applyFill="1" applyBorder="1" applyAlignment="1">
      <alignment horizontal="center" vertical="center"/>
    </xf>
    <xf numFmtId="0" fontId="26" fillId="34" borderId="16" xfId="1" applyNumberFormat="1" applyFont="1" applyFill="1" applyBorder="1" applyAlignment="1">
      <alignment horizontal="center" vertical="center"/>
    </xf>
    <xf numFmtId="191" fontId="26" fillId="2" borderId="20" xfId="65" applyNumberFormat="1" applyFont="1" applyFill="1" applyBorder="1" applyAlignment="1">
      <alignment horizontal="right" vertical="center" wrapText="1"/>
    </xf>
    <xf numFmtId="41" fontId="26" fillId="2" borderId="20" xfId="162" applyFont="1" applyFill="1" applyBorder="1" applyAlignment="1">
      <alignment horizontal="center" vertical="center" wrapText="1"/>
    </xf>
    <xf numFmtId="191" fontId="26" fillId="2" borderId="16" xfId="64" applyNumberFormat="1" applyFont="1" applyFill="1" applyBorder="1" applyAlignment="1">
      <alignment horizontal="right" vertical="center" wrapText="1"/>
    </xf>
    <xf numFmtId="191" fontId="26" fillId="2" borderId="17" xfId="64" applyNumberFormat="1" applyFont="1" applyFill="1" applyBorder="1" applyAlignment="1">
      <alignment horizontal="right" vertical="center" wrapText="1"/>
    </xf>
    <xf numFmtId="191" fontId="26" fillId="2" borderId="19" xfId="64" applyNumberFormat="1" applyFont="1" applyFill="1" applyBorder="1" applyAlignment="1">
      <alignment horizontal="right" vertical="center" wrapText="1"/>
    </xf>
    <xf numFmtId="41" fontId="26" fillId="2" borderId="16" xfId="162" applyFont="1" applyFill="1" applyBorder="1" applyAlignment="1">
      <alignment horizontal="center" vertical="center" wrapText="1"/>
    </xf>
    <xf numFmtId="41" fontId="26" fillId="2" borderId="17" xfId="162" applyFont="1" applyFill="1" applyBorder="1" applyAlignment="1">
      <alignment horizontal="center" vertical="center" wrapText="1"/>
    </xf>
    <xf numFmtId="41" fontId="26" fillId="2" borderId="19" xfId="162" applyFont="1" applyFill="1" applyBorder="1" applyAlignment="1">
      <alignment horizontal="center" vertical="center" wrapText="1"/>
    </xf>
    <xf numFmtId="191" fontId="26" fillId="2" borderId="16" xfId="72" applyNumberFormat="1" applyFont="1" applyFill="1" applyBorder="1" applyAlignment="1">
      <alignment horizontal="right" vertical="center" wrapText="1"/>
    </xf>
    <xf numFmtId="191" fontId="26" fillId="2" borderId="19" xfId="72" applyNumberFormat="1" applyFont="1" applyFill="1" applyBorder="1" applyAlignment="1">
      <alignment horizontal="right" vertical="center" wrapText="1"/>
    </xf>
    <xf numFmtId="0" fontId="25" fillId="34" borderId="16" xfId="1" applyNumberFormat="1" applyFont="1" applyFill="1" applyBorder="1" applyAlignment="1">
      <alignment horizontal="center" vertical="center" shrinkToFit="1"/>
    </xf>
    <xf numFmtId="0" fontId="26" fillId="2" borderId="1" xfId="1" applyNumberFormat="1" applyFont="1" applyFill="1" applyBorder="1" applyAlignment="1">
      <alignment horizontal="left" vertical="center" shrinkToFit="1"/>
    </xf>
    <xf numFmtId="0" fontId="26" fillId="2" borderId="1" xfId="2" applyNumberFormat="1" applyFont="1" applyFill="1" applyBorder="1" applyAlignment="1">
      <alignment horizontal="left" vertical="center" shrinkToFit="1"/>
    </xf>
    <xf numFmtId="0" fontId="26" fillId="2" borderId="16" xfId="1" applyNumberFormat="1" applyFont="1" applyFill="1" applyBorder="1" applyAlignment="1">
      <alignment horizontal="left" vertical="center" shrinkToFit="1"/>
    </xf>
    <xf numFmtId="0" fontId="26" fillId="2" borderId="20" xfId="1" applyNumberFormat="1" applyFont="1" applyFill="1" applyBorder="1" applyAlignment="1">
      <alignment horizontal="left" vertical="center" shrinkToFit="1"/>
    </xf>
    <xf numFmtId="0" fontId="26" fillId="2" borderId="20" xfId="3" applyNumberFormat="1" applyFont="1" applyFill="1" applyBorder="1" applyAlignment="1">
      <alignment horizontal="left" vertical="center" shrinkToFit="1"/>
    </xf>
    <xf numFmtId="0" fontId="26" fillId="2" borderId="20" xfId="0" applyFont="1" applyFill="1" applyBorder="1" applyAlignment="1">
      <alignment horizontal="left" vertical="center" shrinkToFit="1"/>
    </xf>
    <xf numFmtId="0" fontId="26" fillId="2" borderId="19" xfId="3" applyNumberFormat="1" applyFont="1" applyFill="1" applyBorder="1" applyAlignment="1">
      <alignment horizontal="left" vertical="center" shrinkToFit="1"/>
    </xf>
    <xf numFmtId="0" fontId="26" fillId="2" borderId="1" xfId="0" applyFont="1" applyFill="1" applyBorder="1" applyAlignment="1">
      <alignment horizontal="left" vertical="center" shrinkToFit="1"/>
    </xf>
    <xf numFmtId="0" fontId="26" fillId="31" borderId="0" xfId="0" applyFont="1" applyFill="1" applyAlignment="1">
      <alignment horizontal="left" vertical="center" shrinkToFit="1"/>
    </xf>
  </cellXfs>
  <cellStyles count="166">
    <cellStyle name="20% - 강조색1 2" xfId="11"/>
    <cellStyle name="20% - 강조색2 2" xfId="12"/>
    <cellStyle name="20% - 강조색3 2" xfId="13"/>
    <cellStyle name="20% - 강조색4 2" xfId="14"/>
    <cellStyle name="20% - 강조색5 2" xfId="15"/>
    <cellStyle name="20% - 강조색6 2" xfId="16"/>
    <cellStyle name="40% - 강조색1 2" xfId="17"/>
    <cellStyle name="40% - 강조색2 2" xfId="18"/>
    <cellStyle name="40% - 강조색3 2" xfId="19"/>
    <cellStyle name="40% - 강조색4 2" xfId="20"/>
    <cellStyle name="40% - 강조색5 2" xfId="21"/>
    <cellStyle name="40% - 강조색6 2" xfId="22"/>
    <cellStyle name="60% - 강조색1 2" xfId="23"/>
    <cellStyle name="60% - 강조색2 2" xfId="24"/>
    <cellStyle name="60% - 강조색3 2" xfId="25"/>
    <cellStyle name="60% - 강조색4 2" xfId="26"/>
    <cellStyle name="60% - 강조색5 2" xfId="27"/>
    <cellStyle name="60% - 강조색6 2" xfId="28"/>
    <cellStyle name="Comma [0]_ SG&amp;A Bridge " xfId="29"/>
    <cellStyle name="Comma_ SG&amp;A Bridge " xfId="30"/>
    <cellStyle name="Currency [0]_ SG&amp;A Bridge " xfId="31"/>
    <cellStyle name="Currency_ SG&amp;A Bridge " xfId="32"/>
    <cellStyle name="Grey" xfId="155"/>
    <cellStyle name="Header1" xfId="156"/>
    <cellStyle name="Header2" xfId="157"/>
    <cellStyle name="Input [yellow]" xfId="158"/>
    <cellStyle name="Normal - Style1" xfId="159"/>
    <cellStyle name="Normal_ SG&amp;A Bridge " xfId="33"/>
    <cellStyle name="Percent [2]" xfId="160"/>
    <cellStyle name="강조색1 2" xfId="34"/>
    <cellStyle name="강조색2 2" xfId="35"/>
    <cellStyle name="강조색3 2" xfId="36"/>
    <cellStyle name="강조색4 2" xfId="37"/>
    <cellStyle name="강조색5 2" xfId="38"/>
    <cellStyle name="강조색6 2" xfId="39"/>
    <cellStyle name="경고문 2" xfId="40"/>
    <cellStyle name="계산 2" xfId="41"/>
    <cellStyle name="나쁨 2" xfId="42"/>
    <cellStyle name="메모 2" xfId="43"/>
    <cellStyle name="메모 2 2" xfId="77"/>
    <cellStyle name="보통 2" xfId="44"/>
    <cellStyle name="뷭?_BOOKSHIP" xfId="45"/>
    <cellStyle name="설명 텍스트 2" xfId="46"/>
    <cellStyle name="셀 확인 2" xfId="47"/>
    <cellStyle name="쉼표 [0]" xfId="162" builtinId="6"/>
    <cellStyle name="쉼표 [0] 2" xfId="78"/>
    <cellStyle name="쉼표 [0] 3" xfId="72"/>
    <cellStyle name="쉼표 [0] 4" xfId="163"/>
    <cellStyle name="스타일 1" xfId="48"/>
    <cellStyle name="연결된 셀 2" xfId="49"/>
    <cellStyle name="요약 2" xfId="50"/>
    <cellStyle name="입력 2" xfId="51"/>
    <cellStyle name="제목 1 2" xfId="53"/>
    <cellStyle name="제목 2 2" xfId="54"/>
    <cellStyle name="제목 3 2" xfId="55"/>
    <cellStyle name="제목 4 2" xfId="56"/>
    <cellStyle name="제목 5" xfId="52"/>
    <cellStyle name="좋음 2" xfId="57"/>
    <cellStyle name="출력 2" xfId="58"/>
    <cellStyle name="콤마 [0]_1202" xfId="59"/>
    <cellStyle name="콤마_1202" xfId="60"/>
    <cellStyle name="통화 [0] 2" xfId="79"/>
    <cellStyle name="통화 [0] 5" xfId="164"/>
    <cellStyle name="표준" xfId="0" builtinId="0"/>
    <cellStyle name="표준 10" xfId="71"/>
    <cellStyle name="표준 10 10" xfId="80"/>
    <cellStyle name="표준 10 11" xfId="81"/>
    <cellStyle name="표준 10 12" xfId="82"/>
    <cellStyle name="표준 10 13" xfId="83"/>
    <cellStyle name="표준 10 14" xfId="161"/>
    <cellStyle name="표준 10 2" xfId="84"/>
    <cellStyle name="표준 10 3" xfId="85"/>
    <cellStyle name="표준 10 4" xfId="86"/>
    <cellStyle name="표준 10 5" xfId="87"/>
    <cellStyle name="표준 10 6" xfId="88"/>
    <cellStyle name="표준 10 7" xfId="89"/>
    <cellStyle name="표준 10 8" xfId="90"/>
    <cellStyle name="표준 10 9" xfId="91"/>
    <cellStyle name="표준 11" xfId="76"/>
    <cellStyle name="표준 11 2" xfId="92"/>
    <cellStyle name="표준 11 3" xfId="93"/>
    <cellStyle name="표준 11 4" xfId="94"/>
    <cellStyle name="표준 11 5" xfId="95"/>
    <cellStyle name="표준 11 6" xfId="96"/>
    <cellStyle name="표준 12" xfId="75"/>
    <cellStyle name="표준 12 2" xfId="97"/>
    <cellStyle name="표준 12 3" xfId="98"/>
    <cellStyle name="표준 12 4" xfId="99"/>
    <cellStyle name="표준 15" xfId="100"/>
    <cellStyle name="표준 16" xfId="68"/>
    <cellStyle name="표준 18" xfId="67"/>
    <cellStyle name="표준 19" xfId="101"/>
    <cellStyle name="표준 2" xfId="3"/>
    <cellStyle name="표준 2 10" xfId="103"/>
    <cellStyle name="표준 2 11" xfId="104"/>
    <cellStyle name="표준 2 12" xfId="105"/>
    <cellStyle name="표준 2 13" xfId="106"/>
    <cellStyle name="표준 2 14" xfId="107"/>
    <cellStyle name="표준 2 15" xfId="108"/>
    <cellStyle name="표준 2 16" xfId="109"/>
    <cellStyle name="표준 2 17" xfId="110"/>
    <cellStyle name="표준 2 18" xfId="111"/>
    <cellStyle name="표준 2 19" xfId="112"/>
    <cellStyle name="표준 2 2" xfId="73"/>
    <cellStyle name="표준 2 2 2" xfId="113"/>
    <cellStyle name="표준 2 20" xfId="114"/>
    <cellStyle name="표준 2 21" xfId="115"/>
    <cellStyle name="표준 2 22" xfId="102"/>
    <cellStyle name="표준 2 3" xfId="116"/>
    <cellStyle name="표준 2 3 2" xfId="117"/>
    <cellStyle name="표준 2 4" xfId="118"/>
    <cellStyle name="표준 2 5" xfId="119"/>
    <cellStyle name="표준 2 6" xfId="120"/>
    <cellStyle name="표준 2 7" xfId="121"/>
    <cellStyle name="표준 2 8" xfId="122"/>
    <cellStyle name="표준 2 9" xfId="123"/>
    <cellStyle name="표준 2_2015학년도 국내간행물 구독예정목록(입찰)" xfId="165"/>
    <cellStyle name="표준 20" xfId="66"/>
    <cellStyle name="표준 20 2" xfId="124"/>
    <cellStyle name="표준 21" xfId="125"/>
    <cellStyle name="표준 21 2" xfId="126"/>
    <cellStyle name="표준 22" xfId="127"/>
    <cellStyle name="표준 23" xfId="128"/>
    <cellStyle name="표준 24" xfId="129"/>
    <cellStyle name="표준 25" xfId="130"/>
    <cellStyle name="표준 26" xfId="61"/>
    <cellStyle name="표준 27" xfId="4"/>
    <cellStyle name="표준 28" xfId="131"/>
    <cellStyle name="표준 29" xfId="62"/>
    <cellStyle name="표준 3" xfId="132"/>
    <cellStyle name="표준 3 2" xfId="133"/>
    <cellStyle name="표준 3_2012년 안산대 국내간행물 구독목록(2011.12.22)" xfId="70"/>
    <cellStyle name="표준 30" xfId="10"/>
    <cellStyle name="표준 31" xfId="9"/>
    <cellStyle name="표준 32" xfId="63"/>
    <cellStyle name="표준 33" xfId="8"/>
    <cellStyle name="표준 34" xfId="7"/>
    <cellStyle name="표준 35" xfId="134"/>
    <cellStyle name="표준 36" xfId="135"/>
    <cellStyle name="표준 4" xfId="136"/>
    <cellStyle name="표준 41" xfId="74"/>
    <cellStyle name="표준 5" xfId="69"/>
    <cellStyle name="표준 5 2" xfId="137"/>
    <cellStyle name="표준 6" xfId="138"/>
    <cellStyle name="표준 7" xfId="139"/>
    <cellStyle name="표준 8" xfId="140"/>
    <cellStyle name="표준 9" xfId="1"/>
    <cellStyle name="표준 9 10" xfId="141"/>
    <cellStyle name="표준 9 11" xfId="142"/>
    <cellStyle name="표준 9 12" xfId="143"/>
    <cellStyle name="표준 9 13" xfId="144"/>
    <cellStyle name="표준 9 14" xfId="145"/>
    <cellStyle name="표준 9 15" xfId="146"/>
    <cellStyle name="표준 9 2" xfId="147"/>
    <cellStyle name="표준 9 3" xfId="148"/>
    <cellStyle name="표준 9 4" xfId="149"/>
    <cellStyle name="표준 9 5" xfId="150"/>
    <cellStyle name="표준 9 6" xfId="151"/>
    <cellStyle name="표준 9 7" xfId="152"/>
    <cellStyle name="표준 9 8" xfId="153"/>
    <cellStyle name="표준 9 9" xfId="154"/>
    <cellStyle name="표준_2013년 국내국외간행물계약목록" xfId="6"/>
    <cellStyle name="표준_Sheet1_1" xfId="5"/>
    <cellStyle name="표준_경원대_2009" xfId="64"/>
    <cellStyle name="표준_인천전문대(2005)" xfId="2"/>
    <cellStyle name="표준_중앙대(안성)_2006" xfId="65"/>
  </cellStyles>
  <dxfs count="50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border>
        <top style="thin">
          <color theme="4" tint="-0.24994659260841701"/>
        </top>
        <bottom style="thin">
          <color theme="4" tint="-0.24994659260841701"/>
        </bottom>
        <horizontal style="thin">
          <color theme="4" tint="-0.24994659260841701"/>
        </horizontal>
      </border>
    </dxf>
    <dxf>
      <font>
        <b/>
      </font>
    </dxf>
    <dxf>
      <font>
        <b/>
      </font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border>
        <top style="hair">
          <color auto="1"/>
        </top>
        <bottom style="hair">
          <color auto="1"/>
        </bottom>
        <horizontal style="hair">
          <color auto="1"/>
        </horizontal>
      </border>
    </dxf>
    <dxf>
      <border>
        <top style="hair">
          <color auto="1"/>
        </top>
        <bottom style="hair">
          <color auto="1"/>
        </bottom>
        <horizontal style="hair">
          <color auto="1"/>
        </horizontal>
      </border>
    </dxf>
    <dxf>
      <border>
        <top style="hair">
          <color auto="1"/>
        </top>
        <bottom style="hair">
          <color auto="1"/>
        </bottom>
        <horizontal style="hair">
          <color auto="1"/>
        </horizontal>
      </border>
    </dxf>
    <dxf>
      <numFmt numFmtId="187" formatCode="#,##0_);[Red]\(#,##0\)"/>
    </dxf>
    <dxf>
      <numFmt numFmtId="187" formatCode="#,##0_);[Red]\(#,##0\)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border>
        <top style="thin">
          <color theme="4" tint="-0.24994659260841701"/>
        </top>
        <bottom style="thin">
          <color theme="4" tint="-0.24994659260841701"/>
        </bottom>
        <horizontal style="thin">
          <color theme="4" tint="-0.24994659260841701"/>
        </horizontal>
      </border>
    </dxf>
    <dxf>
      <font>
        <b/>
      </font>
    </dxf>
    <dxf>
      <font>
        <b/>
      </font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border>
        <top style="hair">
          <color auto="1"/>
        </top>
        <bottom style="hair">
          <color auto="1"/>
        </bottom>
        <horizontal style="hair">
          <color auto="1"/>
        </horizontal>
      </border>
    </dxf>
    <dxf>
      <border>
        <top style="hair">
          <color auto="1"/>
        </top>
        <bottom style="hair">
          <color auto="1"/>
        </bottom>
        <horizontal style="hair">
          <color auto="1"/>
        </horizontal>
      </border>
    </dxf>
    <dxf>
      <border>
        <top style="hair">
          <color auto="1"/>
        </top>
        <bottom style="hair">
          <color auto="1"/>
        </bottom>
        <horizontal style="hair">
          <color auto="1"/>
        </horizontal>
      </border>
    </dxf>
    <dxf>
      <numFmt numFmtId="187" formatCode="#,##0_);[Red]\(#,##0\)"/>
    </dxf>
    <dxf>
      <numFmt numFmtId="187" formatCode="#,##0_);[Red]\(#,##0\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san" refreshedDate="42335.564808912037" createdVersion="4" refreshedVersion="4" minRefreshableVersion="3" recordCount="140">
  <cacheSource type="worksheet">
    <worksheetSource ref="A1:V1048576" sheet="2016학년도 간행물 구독 예정 목록"/>
  </cacheSource>
  <cacheFields count="23">
    <cacheField name="번호" numFmtId="0">
      <sharedItems containsString="0" containsBlank="1" containsNumber="1" containsInteger="1" minValue="1" maxValue="137"/>
    </cacheField>
    <cacheField name="국내국외" numFmtId="0">
      <sharedItems containsBlank="1" count="3">
        <s v="국내"/>
        <s v="국외"/>
        <m/>
      </sharedItems>
    </cacheField>
    <cacheField name="계정구분" numFmtId="0">
      <sharedItems containsBlank="1" count="3">
        <s v="도서구입비"/>
        <s v="기타학생경비"/>
        <m/>
      </sharedItems>
    </cacheField>
    <cacheField name="구독구분2" numFmtId="0">
      <sharedItems containsBlank="1"/>
    </cacheField>
    <cacheField name="학과번호" numFmtId="0">
      <sharedItems containsString="0" containsBlank="1" containsNumber="1" containsInteger="1" minValue="1" maxValue="23" count="2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8"/>
        <n v="19"/>
        <n v="20"/>
        <n v="21"/>
        <n v="22"/>
        <n v="23"/>
        <m/>
      </sharedItems>
    </cacheField>
    <cacheField name="신청자" numFmtId="0">
      <sharedItems containsBlank="1" count="23">
        <s v="간호"/>
        <s v="임상병리"/>
        <s v="방사선"/>
        <s v="물리치료"/>
        <s v="뷰티아트"/>
        <s v="의료정보"/>
        <s v="식품영양"/>
        <s v="영유아"/>
        <s v="사회복지"/>
        <s v="국제비서"/>
        <s v="관광영어"/>
        <s v="관광중국어"/>
        <s v="세무회계"/>
        <s v="경영"/>
        <s v="금융정보"/>
        <s v="글로벌IT"/>
        <s v="IT응용보안"/>
        <s v="디지털정보통신"/>
        <s v="멀티미디어"/>
        <s v="건축디자인"/>
        <s v="시각미디어디자인"/>
        <s v="도서관"/>
        <m/>
      </sharedItems>
    </cacheField>
    <cacheField name="우선순위" numFmtId="0">
      <sharedItems containsString="0" containsBlank="1" containsNumber="1" containsInteger="1" minValue="1" maxValue="15"/>
    </cacheField>
    <cacheField name="기존신규" numFmtId="0">
      <sharedItems containsBlank="1"/>
    </cacheField>
    <cacheField name="구독여부" numFmtId="0">
      <sharedItems containsBlank="1"/>
    </cacheField>
    <cacheField name="구독취소사유" numFmtId="0">
      <sharedItems containsBlank="1"/>
    </cacheField>
    <cacheField name="종수" numFmtId="0">
      <sharedItems containsString="0" containsBlank="1" containsNumber="1" containsInteger="1" minValue="1" maxValue="1"/>
    </cacheField>
    <cacheField name="간행물명" numFmtId="0">
      <sharedItems containsBlank="1"/>
    </cacheField>
    <cacheField name="출판사" numFmtId="0">
      <sharedItems containsBlank="1"/>
    </cacheField>
    <cacheField name="ISSN" numFmtId="0">
      <sharedItems containsBlank="1"/>
    </cacheField>
    <cacheField name="간기" numFmtId="0">
      <sharedItems containsBlank="1"/>
    </cacheField>
    <cacheField name="총수량" numFmtId="0">
      <sharedItems containsString="0" containsBlank="1" containsNumber="1" containsInteger="1" minValue="1" maxValue="50"/>
    </cacheField>
    <cacheField name="구독금액" numFmtId="0">
      <sharedItems containsString="0" containsBlank="1" containsNumber="1" containsInteger="1" minValue="43" maxValue="600000"/>
    </cacheField>
    <cacheField name="H/C" numFmtId="0">
      <sharedItems containsString="0" containsBlank="1" containsNumber="1" minValue="0" maxValue="2595.1999999999994"/>
    </cacheField>
    <cacheField name="견적(H/C포함)" numFmtId="0">
      <sharedItems containsString="0" containsBlank="1" containsNumber="1" minValue="51.6" maxValue="12388.800000000001"/>
    </cacheField>
    <cacheField name="종수2" numFmtId="0">
      <sharedItems containsNonDate="0" containsString="0" containsBlank="1"/>
    </cacheField>
    <cacheField name="견적금액" numFmtId="0">
      <sharedItems containsString="0" containsBlank="1" containsNumber="1" minValue="0" maxValue="1412275.2"/>
    </cacheField>
    <cacheField name="견적금액(최종)" numFmtId="0">
      <sharedItems containsString="0" containsBlank="1" containsNumber="1" containsInteger="1" minValue="12000" maxValue="14668338"/>
    </cacheField>
    <cacheField name="비고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nsan" refreshedDate="42703.48778009259" createdVersion="4" refreshedVersion="4" minRefreshableVersion="3" recordCount="138">
  <cacheSource type="worksheet">
    <worksheetSource ref="A1:U1048576" sheet="2017학년도 간행물 국내외_교양_전체"/>
  </cacheSource>
  <cacheFields count="22">
    <cacheField name="번호" numFmtId="0">
      <sharedItems containsString="0" containsBlank="1" containsNumber="1" containsInteger="1" minValue="1" maxValue="137"/>
    </cacheField>
    <cacheField name="국내국외" numFmtId="0">
      <sharedItems containsBlank="1" count="3">
        <m/>
        <s v="국내"/>
        <s v="국외"/>
      </sharedItems>
    </cacheField>
    <cacheField name="계정구분" numFmtId="0">
      <sharedItems containsBlank="1" count="3">
        <m/>
        <s v="도서구입비"/>
        <s v="기타학생경비"/>
      </sharedItems>
    </cacheField>
    <cacheField name="구독구분2" numFmtId="0">
      <sharedItems containsBlank="1"/>
    </cacheField>
    <cacheField name="학과번호" numFmtId="0">
      <sharedItems containsString="0" containsBlank="1" containsNumber="1" containsInteger="1" minValue="1" maxValue="23" count="23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8"/>
        <n v="19"/>
        <n v="20"/>
        <n v="21"/>
        <n v="22"/>
        <n v="23"/>
      </sharedItems>
    </cacheField>
    <cacheField name="신청자" numFmtId="0">
      <sharedItems containsBlank="1" count="23">
        <m/>
        <s v="간호"/>
        <s v="임상병리"/>
        <s v="방사선"/>
        <s v="물리치료"/>
        <s v="뷰티아트"/>
        <s v="의료정보"/>
        <s v="식품영양"/>
        <s v="영유아"/>
        <s v="사회복지"/>
        <s v="국제비서"/>
        <s v="관광영어"/>
        <s v="관광중국어"/>
        <s v="세무회계"/>
        <s v="경영"/>
        <s v="금융정보"/>
        <s v="글로벌IT"/>
        <s v="IT응용보안"/>
        <s v="디지털정보통신"/>
        <s v="멀티미디어"/>
        <s v="건축디자인"/>
        <s v="시각미디어디자인"/>
        <s v="도서관"/>
      </sharedItems>
    </cacheField>
    <cacheField name="우선순위" numFmtId="0">
      <sharedItems containsString="0" containsBlank="1" containsNumber="1" containsInteger="1" minValue="1" maxValue="8"/>
    </cacheField>
    <cacheField name="기존신규" numFmtId="0">
      <sharedItems containsBlank="1"/>
    </cacheField>
    <cacheField name="구독여부" numFmtId="0">
      <sharedItems containsBlank="1"/>
    </cacheField>
    <cacheField name="구독취소사유" numFmtId="0">
      <sharedItems containsBlank="1" containsMixedTypes="1" containsNumber="1" containsInteger="1" minValue="1" maxValue="1"/>
    </cacheField>
    <cacheField name="간행물명" numFmtId="0">
      <sharedItems containsBlank="1"/>
    </cacheField>
    <cacheField name="출판사" numFmtId="0">
      <sharedItems containsBlank="1"/>
    </cacheField>
    <cacheField name="ISSN" numFmtId="0">
      <sharedItems containsBlank="1"/>
    </cacheField>
    <cacheField name="간기" numFmtId="0">
      <sharedItems containsBlank="1" containsMixedTypes="1" containsNumber="1" containsInteger="1" minValue="4" maxValue="11"/>
    </cacheField>
    <cacheField name="총수량" numFmtId="0">
      <sharedItems containsString="0" containsBlank="1" containsNumber="1" containsInteger="1" minValue="1" maxValue="818"/>
    </cacheField>
    <cacheField name="구독금액" numFmtId="0">
      <sharedItems containsString="0" containsBlank="1" containsNumber="1" containsInteger="1" minValue="45" maxValue="6736183"/>
    </cacheField>
    <cacheField name="H/C" numFmtId="0">
      <sharedItems containsString="0" containsBlank="1" containsNumber="1" minValue="0" maxValue="1329136.6000000001"/>
    </cacheField>
    <cacheField name="견적(H/C포함)" numFmtId="0">
      <sharedItems containsString="0" containsBlank="1" containsNumber="1" minValue="0" maxValue="9482819.5999999996"/>
    </cacheField>
    <cacheField name="종수" numFmtId="0">
      <sharedItems containsString="0" containsBlank="1" containsNumber="1" containsInteger="1" minValue="1" maxValue="99" count="3">
        <n v="99"/>
        <m/>
        <n v="1"/>
      </sharedItems>
    </cacheField>
    <cacheField name="견적금액" numFmtId="0">
      <sharedItems containsString="0" containsBlank="1" containsNumber="1" containsInteger="1" minValue="0" maxValue="1526148"/>
    </cacheField>
    <cacheField name="견적금액(최종)" numFmtId="0">
      <sharedItems containsString="0" containsBlank="1" containsNumber="1" containsInteger="1" minValue="0" maxValue="21655332" count="56">
        <n v="21655332"/>
        <m/>
        <n v="933660"/>
        <n v="0"/>
        <n v="1526148"/>
        <n v="48000"/>
        <n v="120000"/>
        <n v="36000"/>
        <n v="96000"/>
        <n v="421200"/>
        <n v="24000"/>
        <n v="393120"/>
        <n v="62400"/>
        <n v="273780"/>
        <n v="782028"/>
        <n v="765180"/>
        <n v="151632"/>
        <n v="74412"/>
        <n v="359424"/>
        <n v="60000"/>
        <n v="240000"/>
        <n v="3600"/>
        <n v="324324"/>
        <n v="14400"/>
        <n v="196560"/>
        <n v="136188"/>
        <n v="1190592"/>
        <n v="72000"/>
        <n v="180000"/>
        <n v="480000"/>
        <n v="223236"/>
        <n v="119340"/>
        <n v="600000"/>
        <n v="624780"/>
        <n v="279396"/>
        <n v="530712"/>
        <n v="110916"/>
        <n v="146016"/>
        <n v="101088"/>
        <n v="367848"/>
        <n v="63180"/>
        <n v="704808"/>
        <n v="190944"/>
        <n v="90000"/>
        <n v="30000"/>
        <n v="360000"/>
        <n v="154440"/>
        <n v="108108"/>
        <n v="554580"/>
        <n v="308880"/>
        <n v="42000"/>
        <n v="78000"/>
        <n v="196000"/>
        <n v="200000"/>
        <n v="108000"/>
        <n v="170000"/>
      </sharedItems>
    </cacheField>
    <cacheField name="비고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">
  <r>
    <n v="1"/>
    <x v="0"/>
    <x v="0"/>
    <s v="학과학술지"/>
    <x v="0"/>
    <x v="0"/>
    <n v="1"/>
    <s v="기존"/>
    <s v="구독"/>
    <m/>
    <n v="1"/>
    <s v="성인간호학회지"/>
    <s v="성인간호학회"/>
    <s v="1225-4886"/>
    <s v="연6회"/>
    <n v="6"/>
    <n v="84000"/>
    <m/>
    <m/>
    <m/>
    <n v="84000"/>
    <n v="84000"/>
    <m/>
  </r>
  <r>
    <n v="2"/>
    <x v="0"/>
    <x v="0"/>
    <s v="학과학술지"/>
    <x v="0"/>
    <x v="0"/>
    <n v="2"/>
    <s v="기존"/>
    <s v="구독"/>
    <m/>
    <n v="1"/>
    <s v="정신간호학회지"/>
    <s v="정신간호학회"/>
    <s v="1225-8482"/>
    <s v="연4회"/>
    <n v="4"/>
    <n v="48000"/>
    <m/>
    <m/>
    <m/>
    <n v="48000"/>
    <n v="48000"/>
    <m/>
  </r>
  <r>
    <n v="3"/>
    <x v="0"/>
    <x v="0"/>
    <s v="학과학술지"/>
    <x v="0"/>
    <x v="0"/>
    <n v="3"/>
    <s v="기존"/>
    <s v="구독"/>
    <m/>
    <n v="1"/>
    <s v="지역사회간호학회지"/>
    <s v="지역사회간호학회"/>
    <s v="1225-9594"/>
    <s v="연4회"/>
    <n v="4"/>
    <n v="48000"/>
    <m/>
    <m/>
    <m/>
    <n v="48000"/>
    <n v="48000"/>
    <m/>
  </r>
  <r>
    <n v="4"/>
    <x v="0"/>
    <x v="0"/>
    <s v="학과학술지"/>
    <x v="0"/>
    <x v="0"/>
    <n v="4"/>
    <s v="기존"/>
    <s v="구독"/>
    <m/>
    <n v="1"/>
    <s v="기본간호학회지"/>
    <s v="기본간호학회"/>
    <s v="1225-9012"/>
    <s v="연4회"/>
    <n v="4"/>
    <n v="48000"/>
    <m/>
    <m/>
    <m/>
    <n v="48000"/>
    <n v="48000"/>
    <m/>
  </r>
  <r>
    <n v="5"/>
    <x v="0"/>
    <x v="0"/>
    <s v="학과학술지"/>
    <x v="0"/>
    <x v="0"/>
    <n v="5"/>
    <s v="기존"/>
    <s v="구독"/>
    <m/>
    <n v="1"/>
    <s v="간호행정학회지"/>
    <s v="간호행정학회"/>
    <s v="1225-9330"/>
    <s v="연4회"/>
    <n v="4"/>
    <n v="48000"/>
    <m/>
    <m/>
    <m/>
    <n v="48000"/>
    <n v="48000"/>
    <m/>
  </r>
  <r>
    <n v="6"/>
    <x v="0"/>
    <x v="0"/>
    <s v="학과학술지"/>
    <x v="0"/>
    <x v="0"/>
    <n v="6"/>
    <s v="기존"/>
    <s v="구독취소"/>
    <s v="전자저널로만발행 "/>
    <m/>
    <s v="아동간호학회지"/>
    <s v="아동간호학회"/>
    <s v="2287-9110"/>
    <s v="연4회"/>
    <n v="4"/>
    <m/>
    <m/>
    <m/>
    <m/>
    <m/>
    <m/>
    <m/>
  </r>
  <r>
    <n v="7"/>
    <x v="0"/>
    <x v="0"/>
    <s v="학과학술지"/>
    <x v="0"/>
    <x v="0"/>
    <n v="7"/>
    <s v="기존"/>
    <s v="구독"/>
    <m/>
    <n v="1"/>
    <s v="여성건강간호학회지"/>
    <s v="여성건강학회"/>
    <s v="2287-1640"/>
    <s v="연4회"/>
    <n v="4"/>
    <n v="48000"/>
    <m/>
    <m/>
    <m/>
    <n v="48000"/>
    <n v="48000"/>
    <m/>
  </r>
  <r>
    <n v="8"/>
    <x v="0"/>
    <x v="0"/>
    <s v="학과학술지"/>
    <x v="0"/>
    <x v="0"/>
    <n v="8"/>
    <s v="기존"/>
    <s v="구독"/>
    <m/>
    <n v="1"/>
    <s v="한국간호간호교육학회지"/>
    <s v="한국간호교육학회"/>
    <s v="1225-9578"/>
    <s v="연4회"/>
    <n v="4"/>
    <n v="36000"/>
    <m/>
    <m/>
    <m/>
    <n v="36000"/>
    <n v="36000"/>
    <m/>
  </r>
  <r>
    <n v="9"/>
    <x v="0"/>
    <x v="0"/>
    <s v="학과학술지"/>
    <x v="0"/>
    <x v="0"/>
    <n v="9"/>
    <s v="기존"/>
    <s v="구독"/>
    <m/>
    <n v="1"/>
    <s v="종양간호학회지"/>
    <s v="대한종양간호학회"/>
    <s v="2287-2434"/>
    <s v="연4회"/>
    <n v="4"/>
    <n v="36000"/>
    <m/>
    <m/>
    <m/>
    <n v="36000"/>
    <n v="36000"/>
    <m/>
  </r>
  <r>
    <n v="10"/>
    <x v="1"/>
    <x v="0"/>
    <s v="학과학술지"/>
    <x v="0"/>
    <x v="0"/>
    <n v="10"/>
    <s v="기존"/>
    <s v="구독"/>
    <m/>
    <n v="1"/>
    <s v="Nursing Research"/>
    <s v="Lippincott Williams &amp; Wilkins"/>
    <s v="0029-6562"/>
    <s v="격월간"/>
    <n v="6"/>
    <n v="874"/>
    <n v="174.8"/>
    <n v="1048.8"/>
    <m/>
    <n v="1241779.2"/>
    <n v="1241779"/>
    <m/>
  </r>
  <r>
    <n v="11"/>
    <x v="1"/>
    <x v="0"/>
    <s v="학과학술지"/>
    <x v="0"/>
    <x v="0"/>
    <n v="11"/>
    <s v="기존"/>
    <s v="구독"/>
    <m/>
    <n v="1"/>
    <s v="American Journal of Nursing"/>
    <s v="Lippincott Williams &amp; Wilkins"/>
    <s v="0002-936x"/>
    <s v="월간"/>
    <n v="12"/>
    <n v="656"/>
    <n v="131.20000000000002"/>
    <n v="787.2"/>
    <m/>
    <n v="932044.80000000005"/>
    <n v="932045"/>
    <m/>
  </r>
  <r>
    <n v="12"/>
    <x v="1"/>
    <x v="0"/>
    <s v="학과학술지"/>
    <x v="0"/>
    <x v="0"/>
    <n v="12"/>
    <s v="기존"/>
    <s v="구독"/>
    <m/>
    <n v="1"/>
    <s v="Nursing "/>
    <s v="Lippincott Williams &amp; Wilkins"/>
    <s v="0360-4039"/>
    <s v="월간"/>
    <n v="12"/>
    <n v="717"/>
    <n v="143.4"/>
    <n v="860.4"/>
    <m/>
    <n v="1018713.6"/>
    <n v="1018714"/>
    <m/>
  </r>
  <r>
    <n v="13"/>
    <x v="1"/>
    <x v="0"/>
    <s v="학과학술지"/>
    <x v="0"/>
    <x v="0"/>
    <n v="13"/>
    <s v="기존"/>
    <s v="구독"/>
    <m/>
    <n v="1"/>
    <s v="Journal of nursing administration"/>
    <s v="Lippincott Williams &amp; Wilkins"/>
    <s v="0002-0443"/>
    <s v="연11회"/>
    <n v="11"/>
    <n v="994"/>
    <n v="198.8"/>
    <n v="1192.8"/>
    <m/>
    <n v="1412275.2"/>
    <n v="1412275"/>
    <m/>
  </r>
  <r>
    <n v="14"/>
    <x v="1"/>
    <x v="0"/>
    <s v="학과학술지"/>
    <x v="0"/>
    <x v="0"/>
    <n v="14"/>
    <s v="기존"/>
    <s v="구독"/>
    <m/>
    <n v="1"/>
    <s v="Journal of Nursing Scholarship"/>
    <s v="Wiley-Blackwell"/>
    <s v="1527-6546"/>
    <s v="격월간"/>
    <n v="6"/>
    <n v="435"/>
    <n v="87"/>
    <n v="522"/>
    <m/>
    <n v="618048"/>
    <n v="618048"/>
    <m/>
  </r>
  <r>
    <n v="15"/>
    <x v="1"/>
    <x v="0"/>
    <s v="학과학술지"/>
    <x v="0"/>
    <x v="0"/>
    <n v="15"/>
    <s v="기존"/>
    <s v="구독취소"/>
    <s v="예산초과"/>
    <m/>
    <s v="Gerontological Nursing"/>
    <s v="Slack Inc"/>
    <s v="0098-9134"/>
    <s v="월간"/>
    <n v="12"/>
    <n v="462"/>
    <n v="92.4"/>
    <m/>
    <m/>
    <n v="0"/>
    <m/>
    <m/>
  </r>
  <r>
    <n v="16"/>
    <x v="0"/>
    <x v="0"/>
    <s v="학과학술지"/>
    <x v="1"/>
    <x v="1"/>
    <n v="1"/>
    <s v="기존"/>
    <s v="구독"/>
    <m/>
    <n v="1"/>
    <s v="대한진단검사의학회지 Annals of Laboratory Medicine"/>
    <s v="대한진단검사의학회"/>
    <s v="2234-3806"/>
    <s v="연6회"/>
    <n v="6"/>
    <n v="96000"/>
    <m/>
    <m/>
    <m/>
    <n v="96000"/>
    <n v="96000"/>
    <m/>
  </r>
  <r>
    <n v="17"/>
    <x v="1"/>
    <x v="0"/>
    <s v="학과학술지"/>
    <x v="1"/>
    <x v="1"/>
    <n v="2"/>
    <s v="기존"/>
    <s v="구독"/>
    <m/>
    <n v="1"/>
    <s v="Japanese Journal of clinical pathology(임상병리)"/>
    <s v="임상병리간행회"/>
    <s v="1345-9236"/>
    <s v="월간"/>
    <n v="12"/>
    <n v="275"/>
    <n v="55"/>
    <n v="330"/>
    <m/>
    <n v="390720"/>
    <n v="390720"/>
    <m/>
  </r>
  <r>
    <n v="18"/>
    <x v="1"/>
    <x v="0"/>
    <s v="학과학술지"/>
    <x v="1"/>
    <x v="1"/>
    <n v="3"/>
    <s v="기존"/>
    <s v="구독취소"/>
    <s v="전자저널로만발행 "/>
    <m/>
    <s v="Clinical laboratory science"/>
    <s v="American society for medical technology"/>
    <s v="0894-959x"/>
    <s v="계간"/>
    <n v="4"/>
    <n v="115"/>
    <n v="23"/>
    <m/>
    <m/>
    <m/>
    <m/>
    <s v="e-only"/>
  </r>
  <r>
    <n v="19"/>
    <x v="0"/>
    <x v="0"/>
    <s v="학과학술지"/>
    <x v="1"/>
    <x v="1"/>
    <n v="4"/>
    <s v="기존"/>
    <s v="구독"/>
    <m/>
    <n v="1"/>
    <s v="The Annals of clinical microbiology"/>
    <s v="대한임상미생물학회"/>
    <m/>
    <s v="연4회"/>
    <n v="4"/>
    <n v="60000"/>
    <m/>
    <m/>
    <m/>
    <n v="60000"/>
    <n v="60000"/>
    <m/>
  </r>
  <r>
    <n v="20"/>
    <x v="0"/>
    <x v="0"/>
    <s v="학과학술지"/>
    <x v="1"/>
    <x v="1"/>
    <n v="5"/>
    <s v="기존"/>
    <s v="구독"/>
    <m/>
    <n v="1"/>
    <s v="The Korean society of npsocomial infection control"/>
    <s v="대한병원감염관리학회"/>
    <m/>
    <s v="연2회"/>
    <n v="2"/>
    <n v="12000"/>
    <m/>
    <m/>
    <m/>
    <n v="12000"/>
    <n v="12000"/>
    <m/>
  </r>
  <r>
    <n v="21"/>
    <x v="1"/>
    <x v="0"/>
    <s v="학과학술지"/>
    <x v="1"/>
    <x v="1"/>
    <n v="6"/>
    <s v="기존"/>
    <s v="구독"/>
    <m/>
    <n v="1"/>
    <s v="Annals of clinical and laboratory science"/>
    <s v="Institute for clinical science"/>
    <s v="0091-7370"/>
    <s v="격월간"/>
    <n v="6"/>
    <n v="270"/>
    <n v="54"/>
    <n v="324"/>
    <m/>
    <n v="383616"/>
    <n v="383616"/>
    <m/>
  </r>
  <r>
    <n v="22"/>
    <x v="0"/>
    <x v="0"/>
    <s v="학과학술지"/>
    <x v="1"/>
    <x v="1"/>
    <n v="7"/>
    <s v="신규"/>
    <s v="구독취소"/>
    <s v="구독불가"/>
    <m/>
    <s v="Journal of cardiovascular ultrasound"/>
    <s v="한국심초음파학회"/>
    <m/>
    <s v="연4회"/>
    <n v="4"/>
    <m/>
    <m/>
    <m/>
    <m/>
    <m/>
    <m/>
    <m/>
  </r>
  <r>
    <n v="23"/>
    <x v="0"/>
    <x v="0"/>
    <s v="학과학술지"/>
    <x v="1"/>
    <x v="1"/>
    <n v="8"/>
    <s v="신규"/>
    <s v="구독취소"/>
    <s v="구독불가"/>
    <m/>
    <s v="Korean Journal of clinical neurophysiology"/>
    <s v="대한임상신경생리학회"/>
    <s v="1229-6414"/>
    <s v="연2회"/>
    <n v="2"/>
    <m/>
    <m/>
    <m/>
    <m/>
    <m/>
    <m/>
    <m/>
  </r>
  <r>
    <n v="24"/>
    <x v="0"/>
    <x v="0"/>
    <s v="학과학술지"/>
    <x v="1"/>
    <x v="1"/>
    <n v="9"/>
    <s v="기존"/>
    <s v="구독(기증)"/>
    <m/>
    <n v="1"/>
    <s v="임상검사와 정도관리 Journal of Laboratory Medicine and Quality Assurance "/>
    <s v="대한임상검사정도관리학회"/>
    <s v="1225-097x"/>
    <s v="연4회"/>
    <n v="4"/>
    <m/>
    <m/>
    <m/>
    <m/>
    <m/>
    <m/>
    <m/>
  </r>
  <r>
    <n v="25"/>
    <x v="0"/>
    <x v="0"/>
    <s v="학과학술지"/>
    <x v="1"/>
    <x v="1"/>
    <n v="10"/>
    <s v="기존"/>
    <s v="구독(기증)"/>
    <m/>
    <n v="1"/>
    <s v="Blood research"/>
    <s v="대학혈액학회"/>
    <s v="2287-979x"/>
    <s v="연4회"/>
    <n v="4"/>
    <m/>
    <m/>
    <m/>
    <m/>
    <m/>
    <m/>
    <m/>
  </r>
  <r>
    <n v="26"/>
    <x v="0"/>
    <x v="0"/>
    <s v="학과학술지"/>
    <x v="2"/>
    <x v="2"/>
    <n v="1"/>
    <s v="기존"/>
    <s v="구독"/>
    <m/>
    <n v="1"/>
    <s v="방사선기술과학"/>
    <s v="대한방사선과학회"/>
    <s v="1226-2854"/>
    <s v="연4회"/>
    <n v="4"/>
    <n v="120000"/>
    <m/>
    <m/>
    <m/>
    <n v="120000"/>
    <n v="120000"/>
    <m/>
  </r>
  <r>
    <n v="27"/>
    <x v="0"/>
    <x v="0"/>
    <s v="학과학술지"/>
    <x v="2"/>
    <x v="2"/>
    <n v="2"/>
    <s v="기존"/>
    <s v="구독"/>
    <m/>
    <n v="1"/>
    <s v="대한초음파의료영상학회지"/>
    <s v="대한초음파의료영상학회"/>
    <s v="2093-4882"/>
    <s v="연1회"/>
    <n v="1"/>
    <n v="36000"/>
    <m/>
    <m/>
    <m/>
    <n v="36000"/>
    <n v="36000"/>
    <m/>
  </r>
  <r>
    <n v="28"/>
    <x v="0"/>
    <x v="0"/>
    <s v="학과학술지"/>
    <x v="3"/>
    <x v="3"/>
    <n v="1"/>
    <s v="기존"/>
    <s v="구독취소"/>
    <s v="전자저널로만발행 "/>
    <m/>
    <s v="대한물리치료학회지"/>
    <s v="대한물리치료학회"/>
    <s v="1229-0475"/>
    <s v="연6회"/>
    <n v="6"/>
    <m/>
    <m/>
    <m/>
    <m/>
    <m/>
    <m/>
    <m/>
  </r>
  <r>
    <n v="29"/>
    <x v="0"/>
    <x v="0"/>
    <s v="학과학술지"/>
    <x v="3"/>
    <x v="3"/>
    <n v="2"/>
    <s v="기존"/>
    <s v="구독"/>
    <m/>
    <n v="1"/>
    <s v="한국전문물리치료학회지"/>
    <s v="한국전문물리치료학회"/>
    <s v="1225-8962"/>
    <s v="연4회"/>
    <n v="4"/>
    <n v="62400"/>
    <m/>
    <m/>
    <m/>
    <n v="62400"/>
    <n v="62400"/>
    <m/>
  </r>
  <r>
    <n v="30"/>
    <x v="0"/>
    <x v="0"/>
    <s v="학과학술지"/>
    <x v="3"/>
    <x v="3"/>
    <n v="3"/>
    <s v="신규"/>
    <s v="구독"/>
    <m/>
    <n v="1"/>
    <s v="대한물리의학회지"/>
    <s v="대한물리의학회"/>
    <s v="1975-311X"/>
    <s v="연4회"/>
    <n v="4"/>
    <n v="360000"/>
    <m/>
    <m/>
    <m/>
    <n v="360000"/>
    <n v="360000"/>
    <m/>
  </r>
  <r>
    <n v="31"/>
    <x v="1"/>
    <x v="0"/>
    <s v="학과학술지"/>
    <x v="3"/>
    <x v="3"/>
    <n v="4"/>
    <s v="기존"/>
    <s v="구독"/>
    <m/>
    <n v="1"/>
    <s v="Physical Therapy"/>
    <s v="Am Physical Therapy Assn"/>
    <s v="0031-9023"/>
    <s v="월간"/>
    <n v="12"/>
    <n v="189"/>
    <n v="37.800000000000004"/>
    <n v="226.8"/>
    <m/>
    <n v="268531.20000000001"/>
    <n v="268531"/>
    <m/>
  </r>
  <r>
    <n v="32"/>
    <x v="1"/>
    <x v="0"/>
    <s v="학과학술지"/>
    <x v="3"/>
    <x v="3"/>
    <n v="5"/>
    <s v="기존"/>
    <s v="구독"/>
    <m/>
    <n v="1"/>
    <s v="Journal of Neurologic Physical therapy"/>
    <s v="Lippincott Williams &amp; Wilkins"/>
    <s v="1557-0576"/>
    <s v="계간"/>
    <n v="4"/>
    <n v="508"/>
    <n v="101.60000000000001"/>
    <n v="609.6"/>
    <m/>
    <n v="721766.40000000002"/>
    <n v="721766"/>
    <m/>
  </r>
  <r>
    <n v="33"/>
    <x v="1"/>
    <x v="0"/>
    <s v="학과학술지"/>
    <x v="3"/>
    <x v="3"/>
    <n v="6"/>
    <s v="기존"/>
    <s v="구독취소"/>
    <s v="예산초과"/>
    <m/>
    <s v="The Journal of Manual &amp; Manipulative Therapy"/>
    <s v="Journal of Manual &amp; Manipulative Therapy, Inc."/>
    <s v="1066-9817"/>
    <s v="계간"/>
    <n v="4"/>
    <n v="510"/>
    <n v="102"/>
    <m/>
    <m/>
    <n v="0"/>
    <m/>
    <m/>
  </r>
  <r>
    <n v="34"/>
    <x v="0"/>
    <x v="0"/>
    <s v="학과학술지"/>
    <x v="3"/>
    <x v="3"/>
    <n v="7"/>
    <s v="신규"/>
    <s v="구독취소"/>
    <s v="예산초과"/>
    <m/>
    <s v="대한물리치료과학회지"/>
    <s v="대한물리치료과학회"/>
    <s v="1226-3672"/>
    <s v="연1~2회"/>
    <n v="2"/>
    <n v="120000"/>
    <m/>
    <m/>
    <m/>
    <n v="120000"/>
    <m/>
    <m/>
  </r>
  <r>
    <n v="35"/>
    <x v="0"/>
    <x v="0"/>
    <s v="학과학술지"/>
    <x v="3"/>
    <x v="3"/>
    <n v="8"/>
    <s v="기존"/>
    <s v="구독취소"/>
    <s v="휴간"/>
    <m/>
    <s v="대한신경물리치료학회지"/>
    <s v="대한신경물리치료학회"/>
    <s v="1598-4958"/>
    <s v="연1회"/>
    <n v="1"/>
    <m/>
    <m/>
    <m/>
    <m/>
    <m/>
    <m/>
    <m/>
  </r>
  <r>
    <n v="36"/>
    <x v="1"/>
    <x v="0"/>
    <s v="학과학술지"/>
    <x v="4"/>
    <x v="4"/>
    <n v="1"/>
    <s v="기존"/>
    <s v="구독"/>
    <m/>
    <n v="1"/>
    <s v="Skin Inc."/>
    <s v="Allured Publishing Corporation"/>
    <s v="0898-6525"/>
    <s v="월간"/>
    <n v="12"/>
    <n v="105"/>
    <n v="21"/>
    <n v="126"/>
    <m/>
    <n v="149184"/>
    <n v="149184"/>
    <m/>
  </r>
  <r>
    <n v="37"/>
    <x v="1"/>
    <x v="0"/>
    <s v="학과학술지"/>
    <x v="4"/>
    <x v="4"/>
    <n v="2"/>
    <s v="기존"/>
    <s v="구독"/>
    <m/>
    <n v="1"/>
    <s v="peluquerias"/>
    <s v="Ediciones Prensa y Video, S.L."/>
    <s v="1134-5608"/>
    <s v="연11회"/>
    <n v="11"/>
    <n v="100"/>
    <n v="20"/>
    <n v="120"/>
    <m/>
    <n v="142080"/>
    <n v="142080"/>
    <m/>
  </r>
  <r>
    <n v="38"/>
    <x v="1"/>
    <x v="0"/>
    <s v="학과학술지"/>
    <x v="4"/>
    <x v="4"/>
    <n v="3"/>
    <s v="기존"/>
    <s v="구독"/>
    <m/>
    <n v="1"/>
    <s v="Make-Up Artist Magazine"/>
    <s v="Make-Up Artist Magazine"/>
    <s v="1523-1232"/>
    <s v="격월간"/>
    <n v="6"/>
    <n v="60"/>
    <n v="12"/>
    <n v="72"/>
    <m/>
    <n v="85248"/>
    <n v="85248"/>
    <m/>
  </r>
  <r>
    <n v="39"/>
    <x v="1"/>
    <x v="0"/>
    <s v="학과학술지"/>
    <x v="4"/>
    <x v="4"/>
    <n v="4"/>
    <s v="기존"/>
    <s v="구독"/>
    <m/>
    <n v="1"/>
    <s v="新美容"/>
    <s v="신미용출판주식회사"/>
    <m/>
    <s v="월간"/>
    <n v="12"/>
    <n v="240"/>
    <n v="48"/>
    <n v="288"/>
    <m/>
    <n v="340992"/>
    <n v="340992"/>
    <m/>
  </r>
  <r>
    <n v="40"/>
    <x v="0"/>
    <x v="0"/>
    <s v="학과학술지"/>
    <x v="4"/>
    <x v="4"/>
    <n v="5"/>
    <s v="기존"/>
    <s v="구독"/>
    <m/>
    <n v="1"/>
    <s v="대한미용학회지"/>
    <s v="대한미용학회"/>
    <s v="1738-7574"/>
    <s v="연4회"/>
    <n v="4"/>
    <n v="120000"/>
    <m/>
    <m/>
    <m/>
    <n v="120000"/>
    <n v="120000"/>
    <m/>
  </r>
  <r>
    <n v="41"/>
    <x v="0"/>
    <x v="0"/>
    <s v="학과학술지"/>
    <x v="4"/>
    <x v="4"/>
    <n v="6"/>
    <s v="기존"/>
    <s v="구독"/>
    <m/>
    <n v="1"/>
    <s v="대한피부미용학회지"/>
    <s v="대한피부미용학회"/>
    <s v="1738-4567"/>
    <s v="연6회"/>
    <n v="6"/>
    <n v="96000"/>
    <m/>
    <m/>
    <m/>
    <n v="96000"/>
    <n v="96000"/>
    <m/>
  </r>
  <r>
    <n v="42"/>
    <x v="0"/>
    <x v="0"/>
    <s v="학과학술지"/>
    <x v="4"/>
    <x v="4"/>
    <n v="7"/>
    <s v="기존"/>
    <s v="구독"/>
    <m/>
    <n v="1"/>
    <s v="한국메이크업디자인학회"/>
    <s v="한국메이크업디자인학회"/>
    <s v="1738-8511"/>
    <s v="연2회"/>
    <n v="2"/>
    <n v="60000"/>
    <m/>
    <m/>
    <m/>
    <n v="60000"/>
    <n v="60000"/>
    <m/>
  </r>
  <r>
    <n v="43"/>
    <x v="0"/>
    <x v="0"/>
    <s v="학과학술지"/>
    <x v="4"/>
    <x v="4"/>
    <n v="8"/>
    <s v="기존"/>
    <s v="구독"/>
    <m/>
    <n v="1"/>
    <s v="국제보건미용학회지"/>
    <s v="국제보건미용학회"/>
    <s v="2005-369x"/>
    <s v="연2회"/>
    <n v="2"/>
    <n v="60000"/>
    <m/>
    <m/>
    <m/>
    <n v="60000"/>
    <n v="60000"/>
    <m/>
  </r>
  <r>
    <n v="44"/>
    <x v="0"/>
    <x v="0"/>
    <s v="학과학술지"/>
    <x v="5"/>
    <x v="5"/>
    <n v="1"/>
    <s v="기존"/>
    <s v="구독"/>
    <m/>
    <n v="1"/>
    <s v="대한의료정보학회지"/>
    <s v="대한의료정보학회"/>
    <s v="2093-3681"/>
    <s v="연4회"/>
    <n v="4"/>
    <n v="60000"/>
    <m/>
    <m/>
    <m/>
    <n v="60000"/>
    <n v="60000"/>
    <m/>
  </r>
  <r>
    <n v="45"/>
    <x v="0"/>
    <x v="0"/>
    <s v="학과학술지"/>
    <x v="5"/>
    <x v="5"/>
    <n v="2"/>
    <s v="기존"/>
    <s v="구독"/>
    <m/>
    <n v="1"/>
    <s v="한국보건행정학회지"/>
    <s v="한국보건행정학회"/>
    <s v="1225-4266"/>
    <s v="연4회"/>
    <n v="4"/>
    <n v="240000"/>
    <m/>
    <m/>
    <m/>
    <n v="240000"/>
    <n v="240000"/>
    <m/>
  </r>
  <r>
    <n v="46"/>
    <x v="0"/>
    <x v="0"/>
    <s v="학과학술지"/>
    <x v="5"/>
    <x v="5"/>
    <n v="3"/>
    <s v="기존"/>
    <s v="구독"/>
    <m/>
    <n v="1"/>
    <s v="의료정보"/>
    <s v="한국건강정보센터"/>
    <m/>
    <s v="격주간"/>
    <n v="24"/>
    <n v="72000"/>
    <m/>
    <m/>
    <m/>
    <n v="72000"/>
    <n v="72000"/>
    <m/>
  </r>
  <r>
    <n v="47"/>
    <x v="1"/>
    <x v="0"/>
    <s v="학과학술지"/>
    <x v="6"/>
    <x v="6"/>
    <n v="1"/>
    <s v="신규"/>
    <s v="구독"/>
    <m/>
    <n v="1"/>
    <s v="영양일본"/>
    <s v="일본영양사협회"/>
    <m/>
    <m/>
    <n v="12"/>
    <n v="187"/>
    <n v="37.4"/>
    <n v="224.4"/>
    <m/>
    <n v="265689.60000000003"/>
    <n v="265690"/>
    <m/>
  </r>
  <r>
    <n v="48"/>
    <x v="0"/>
    <x v="0"/>
    <s v="학과학술지"/>
    <x v="6"/>
    <x v="6"/>
    <n v="2"/>
    <s v="신규"/>
    <s v="구독"/>
    <m/>
    <n v="1"/>
    <s v="대한민국 유일 식품산업 종합지 FOOD 식품저널"/>
    <s v="㈜식품저널"/>
    <m/>
    <s v="월간"/>
    <n v="12"/>
    <n v="144000"/>
    <m/>
    <m/>
    <m/>
    <n v="144000"/>
    <n v="144000"/>
    <m/>
  </r>
  <r>
    <n v="49"/>
    <x v="1"/>
    <x v="0"/>
    <s v="학과학술지"/>
    <x v="7"/>
    <x v="7"/>
    <n v="1"/>
    <s v="기존"/>
    <s v="구독"/>
    <m/>
    <n v="1"/>
    <s v="Young Children"/>
    <s v="Nat'l Association for the Education of Young Children"/>
    <s v="1538-6619"/>
    <s v="격월간"/>
    <n v="6"/>
    <n v="140"/>
    <n v="28"/>
    <n v="168"/>
    <m/>
    <n v="198912"/>
    <n v="198912"/>
    <m/>
  </r>
  <r>
    <n v="50"/>
    <x v="1"/>
    <x v="0"/>
    <s v="학과학술지"/>
    <x v="7"/>
    <x v="7"/>
    <n v="2"/>
    <s v="기존"/>
    <s v="구독"/>
    <m/>
    <n v="1"/>
    <s v="Educational Leadership"/>
    <s v="Association for Supervision &amp; Curriculum Development"/>
    <s v="0013-1784"/>
    <s v="연8회"/>
    <n v="8"/>
    <n v="91"/>
    <n v="18.2"/>
    <n v="109.2"/>
    <m/>
    <n v="129292.8"/>
    <n v="129293"/>
    <m/>
  </r>
  <r>
    <n v="51"/>
    <x v="1"/>
    <x v="0"/>
    <s v="학과학술지"/>
    <x v="7"/>
    <x v="7"/>
    <n v="3"/>
    <s v="기존"/>
    <s v="구독"/>
    <m/>
    <n v="1"/>
    <s v="Early Childhood research Quarterly"/>
    <s v="Elsevier Science"/>
    <s v="0885-2006"/>
    <s v="계간"/>
    <n v="4"/>
    <n v="776"/>
    <n v="155.20000000000002"/>
    <n v="931.2"/>
    <m/>
    <n v="1102540.8"/>
    <n v="1102541"/>
    <m/>
  </r>
  <r>
    <n v="52"/>
    <x v="0"/>
    <x v="0"/>
    <s v="학과학술지"/>
    <x v="7"/>
    <x v="7"/>
    <n v="4"/>
    <s v="신규"/>
    <s v="구독"/>
    <m/>
    <n v="1"/>
    <s v="평생교육학연구"/>
    <s v="한국평생교육학회"/>
    <s v="1598-785X"/>
    <s v="연4회"/>
    <n v="4"/>
    <n v="240000"/>
    <m/>
    <m/>
    <m/>
    <n v="240000"/>
    <n v="240000"/>
    <m/>
  </r>
  <r>
    <n v="53"/>
    <x v="0"/>
    <x v="0"/>
    <s v="학과학술지"/>
    <x v="7"/>
    <x v="7"/>
    <n v="5"/>
    <s v="신규"/>
    <s v="구독(기증)"/>
    <m/>
    <n v="1"/>
    <s v="평생학습사회"/>
    <s v="한국방송통신대학교 원격교육연구소"/>
    <s v="1738-0057"/>
    <s v="연4회"/>
    <n v="4"/>
    <m/>
    <m/>
    <m/>
    <m/>
    <m/>
    <m/>
    <s v="도서관에서직접신청"/>
  </r>
  <r>
    <n v="54"/>
    <x v="0"/>
    <x v="0"/>
    <s v="학과학술지"/>
    <x v="8"/>
    <x v="8"/>
    <n v="1"/>
    <s v="기존"/>
    <s v="구독"/>
    <m/>
    <n v="1"/>
    <s v="사례관리연구"/>
    <s v="한국사례관리학회"/>
    <s v="2093-7873"/>
    <s v="연1회"/>
    <n v="1"/>
    <n v="120000"/>
    <m/>
    <m/>
    <m/>
    <n v="120000"/>
    <n v="120000"/>
    <m/>
  </r>
  <r>
    <n v="55"/>
    <x v="0"/>
    <x v="0"/>
    <s v="학과학술지"/>
    <x v="8"/>
    <x v="8"/>
    <n v="2"/>
    <s v="기존"/>
    <s v="구독"/>
    <m/>
    <n v="1"/>
    <s v="보건복지포럼"/>
    <s v="한국보건사회연구원"/>
    <s v="1226-3648"/>
    <s v="연12회"/>
    <n v="12"/>
    <n v="144000"/>
    <m/>
    <m/>
    <m/>
    <n v="144000"/>
    <n v="144000"/>
    <m/>
  </r>
  <r>
    <n v="56"/>
    <x v="0"/>
    <x v="0"/>
    <s v="학과학술지"/>
    <x v="8"/>
    <x v="8"/>
    <n v="2"/>
    <s v="기존"/>
    <s v="구독"/>
    <m/>
    <n v="1"/>
    <s v="보건사회연구 (보건복지포럼 부록)"/>
    <s v="한국보건사회연구원"/>
    <m/>
    <s v="연4회"/>
    <n v="4"/>
    <m/>
    <m/>
    <m/>
    <m/>
    <m/>
    <m/>
    <m/>
  </r>
  <r>
    <n v="57"/>
    <x v="0"/>
    <x v="0"/>
    <s v="학과학술지"/>
    <x v="8"/>
    <x v="8"/>
    <n v="3"/>
    <s v="신규"/>
    <s v="구독"/>
    <m/>
    <n v="1"/>
    <s v="한국보육지원학회지"/>
    <s v="한국보육지원학회"/>
    <s v="1738-9496"/>
    <s v="연6회"/>
    <n v="6"/>
    <n v="120000"/>
    <m/>
    <m/>
    <m/>
    <n v="120000"/>
    <n v="120000"/>
    <m/>
  </r>
  <r>
    <n v="58"/>
    <x v="1"/>
    <x v="0"/>
    <s v="학과학술지"/>
    <x v="8"/>
    <x v="8"/>
    <n v="4"/>
    <s v="기존"/>
    <s v="구독"/>
    <m/>
    <n v="1"/>
    <s v="Social Work"/>
    <s v="NASW Press"/>
    <s v="0037-8046"/>
    <s v="계간"/>
    <n v="4"/>
    <n v="160"/>
    <n v="32"/>
    <n v="192"/>
    <m/>
    <n v="227328"/>
    <n v="227328"/>
    <m/>
  </r>
  <r>
    <n v="59"/>
    <x v="1"/>
    <x v="0"/>
    <s v="학과학술지"/>
    <x v="8"/>
    <x v="8"/>
    <n v="5"/>
    <s v="기존"/>
    <s v="구독"/>
    <m/>
    <n v="1"/>
    <s v="Children and Schools"/>
    <s v="NASW Press"/>
    <s v="1532-8759"/>
    <s v="계간"/>
    <n v="4"/>
    <n v="160"/>
    <n v="32"/>
    <n v="192"/>
    <m/>
    <n v="227328"/>
    <n v="227328"/>
    <m/>
  </r>
  <r>
    <n v="60"/>
    <x v="0"/>
    <x v="0"/>
    <s v="학과학술지"/>
    <x v="8"/>
    <x v="8"/>
    <n v="6"/>
    <s v="기존"/>
    <s v="구독취소"/>
    <s v="예산초과"/>
    <m/>
    <s v="여성연구"/>
    <s v="한국여성정책연구원"/>
    <s v="1225-7214"/>
    <s v="연2회"/>
    <n v="2"/>
    <n v="180000"/>
    <m/>
    <m/>
    <m/>
    <n v="180000"/>
    <m/>
    <m/>
  </r>
  <r>
    <n v="61"/>
    <x v="0"/>
    <x v="0"/>
    <s v="학과학술지"/>
    <x v="8"/>
    <x v="8"/>
    <n v="6"/>
    <s v="기존"/>
    <s v="구독취소"/>
    <s v="예산초과"/>
    <m/>
    <s v="젠더리뷰 (여성연구 부록)"/>
    <s v="한국여성정책연구원"/>
    <m/>
    <s v="연4회"/>
    <n v="4"/>
    <m/>
    <m/>
    <m/>
    <m/>
    <m/>
    <m/>
    <m/>
  </r>
  <r>
    <n v="62"/>
    <x v="0"/>
    <x v="0"/>
    <s v="학과학술지"/>
    <x v="8"/>
    <x v="8"/>
    <n v="6"/>
    <s v="기존"/>
    <s v="구독취소"/>
    <s v="예산초과"/>
    <m/>
    <s v="GSPR (여성연구 부록)"/>
    <s v="한국여성정책연구원"/>
    <m/>
    <s v="연1회"/>
    <n v="1"/>
    <m/>
    <m/>
    <m/>
    <m/>
    <m/>
    <m/>
    <m/>
  </r>
  <r>
    <n v="63"/>
    <x v="0"/>
    <x v="0"/>
    <s v="학과학술지"/>
    <x v="8"/>
    <x v="8"/>
    <n v="7"/>
    <s v="기존"/>
    <s v="구독취소"/>
    <s v="예산초과"/>
    <m/>
    <s v="한국사회복지행정학 "/>
    <s v="한국사회복지행정학회"/>
    <s v="1598-5555"/>
    <s v="연4회"/>
    <n v="4"/>
    <n v="84000"/>
    <m/>
    <m/>
    <m/>
    <n v="84000"/>
    <m/>
    <m/>
  </r>
  <r>
    <n v="64"/>
    <x v="1"/>
    <x v="0"/>
    <s v="학과학술지"/>
    <x v="9"/>
    <x v="9"/>
    <n v="1"/>
    <s v="기존"/>
    <s v="구독"/>
    <m/>
    <n v="1"/>
    <s v="office pro"/>
    <m/>
    <s v="1096-5807"/>
    <s v="연4회"/>
    <n v="4"/>
    <n v="85"/>
    <n v="17"/>
    <n v="102"/>
    <m/>
    <n v="120768"/>
    <n v="120768"/>
    <m/>
  </r>
  <r>
    <n v="65"/>
    <x v="0"/>
    <x v="0"/>
    <s v="학과학술지"/>
    <x v="9"/>
    <x v="9"/>
    <n v="2"/>
    <s v="기존"/>
    <s v="구독"/>
    <m/>
    <n v="1"/>
    <s v="평생교육 HRD 연구"/>
    <s v="한국평생교육HRD연구소"/>
    <s v="1738-9224"/>
    <s v="연2회"/>
    <n v="2"/>
    <n v="180000"/>
    <m/>
    <m/>
    <m/>
    <n v="180000"/>
    <n v="180000"/>
    <m/>
  </r>
  <r>
    <n v="66"/>
    <x v="0"/>
    <x v="0"/>
    <s v="학과학술지"/>
    <x v="9"/>
    <x v="9"/>
    <n v="3"/>
    <s v="기존"/>
    <s v="구독"/>
    <m/>
    <n v="1"/>
    <s v="기업경영연구"/>
    <s v="한국기업경영학회"/>
    <s v="1229-957x"/>
    <s v="연6회"/>
    <n v="6"/>
    <n v="600000"/>
    <m/>
    <m/>
    <m/>
    <n v="600000"/>
    <n v="600000"/>
    <m/>
  </r>
  <r>
    <n v="67"/>
    <x v="0"/>
    <x v="0"/>
    <s v="학과학술지"/>
    <x v="9"/>
    <x v="9"/>
    <n v="4"/>
    <s v="기존"/>
    <s v="구독"/>
    <m/>
    <n v="1"/>
    <s v="취업진로연구"/>
    <s v="한국취업진로학회"/>
    <s v="2234-1412"/>
    <s v="연4회"/>
    <n v="4"/>
    <n v="120000"/>
    <m/>
    <m/>
    <m/>
    <n v="120000"/>
    <n v="120000"/>
    <m/>
  </r>
  <r>
    <n v="68"/>
    <x v="1"/>
    <x v="0"/>
    <s v="학과학술지"/>
    <x v="10"/>
    <x v="10"/>
    <n v="1"/>
    <s v="기존"/>
    <s v="구독"/>
    <m/>
    <n v="1"/>
    <s v="amerasia journal"/>
    <s v="UCLA"/>
    <s v="0044-7471"/>
    <s v="연3회"/>
    <n v="3"/>
    <n v="470"/>
    <n v="94"/>
    <n v="564"/>
    <m/>
    <n v="667776"/>
    <n v="667776"/>
    <m/>
  </r>
  <r>
    <n v="69"/>
    <x v="1"/>
    <x v="0"/>
    <s v="학과학술지"/>
    <x v="10"/>
    <x v="10"/>
    <n v="2"/>
    <s v="기존"/>
    <s v="구독"/>
    <m/>
    <n v="1"/>
    <s v="Modern Fiction Studies"/>
    <s v="Johns Hopkins University Press"/>
    <s v="0026-7724"/>
    <s v="계간"/>
    <n v="4"/>
    <n v="194"/>
    <n v="38.800000000000004"/>
    <n v="232.8"/>
    <m/>
    <n v="275635.20000000001"/>
    <n v="275635"/>
    <m/>
  </r>
  <r>
    <n v="70"/>
    <x v="1"/>
    <x v="0"/>
    <s v="학과학술지"/>
    <x v="10"/>
    <x v="10"/>
    <n v="3"/>
    <s v="기존"/>
    <s v="구독"/>
    <m/>
    <n v="1"/>
    <s v="Jung journal"/>
    <s v="University of California Press"/>
    <s v="1934-2039"/>
    <s v="계간"/>
    <n v="3"/>
    <n v="243"/>
    <n v="48.6"/>
    <n v="291.60000000000002"/>
    <m/>
    <n v="345254.40000000002"/>
    <n v="345254"/>
    <m/>
  </r>
  <r>
    <n v="71"/>
    <x v="1"/>
    <x v="0"/>
    <s v="학과학술지"/>
    <x v="10"/>
    <x v="10"/>
    <n v="4"/>
    <s v="기존"/>
    <s v="구독취소"/>
    <s v="예산초과"/>
    <m/>
    <s v="American Theatre"/>
    <s v="Theatre Communications Group"/>
    <s v="8750-3255"/>
    <s v="년10회"/>
    <n v="10"/>
    <n v="60"/>
    <n v="12"/>
    <m/>
    <m/>
    <n v="0"/>
    <m/>
    <m/>
  </r>
  <r>
    <n v="72"/>
    <x v="1"/>
    <x v="0"/>
    <s v="학과학술지"/>
    <x v="10"/>
    <x v="10"/>
    <n v="5"/>
    <s v="기존"/>
    <s v="구독취소"/>
    <s v="예산초과"/>
    <m/>
    <s v="Journal of Asian American Studies"/>
    <s v="Johns Hopkins University Press"/>
    <s v="1097-2129"/>
    <s v="연3회"/>
    <n v="4"/>
    <n v="140"/>
    <n v="28"/>
    <m/>
    <m/>
    <n v="0"/>
    <m/>
    <m/>
  </r>
  <r>
    <n v="73"/>
    <x v="1"/>
    <x v="0"/>
    <s v="학과학술지"/>
    <x v="11"/>
    <x v="11"/>
    <n v="1"/>
    <s v="기존"/>
    <s v="구독"/>
    <m/>
    <n v="1"/>
    <s v="考古學報"/>
    <s v="中國社會科學院考古硏究所"/>
    <s v="0453-2902"/>
    <s v="계간"/>
    <n v="4"/>
    <n v="85"/>
    <n v="17"/>
    <n v="102"/>
    <m/>
    <n v="120768"/>
    <n v="120768"/>
    <m/>
  </r>
  <r>
    <n v="74"/>
    <x v="1"/>
    <x v="0"/>
    <s v="학과학술지"/>
    <x v="11"/>
    <x v="11"/>
    <n v="2"/>
    <s v="기존"/>
    <s v="구독"/>
    <m/>
    <n v="1"/>
    <s v="중국어문"/>
    <s v="동방서점(東方書店)"/>
    <s v="0578-1949"/>
    <s v="격월간"/>
    <n v="6"/>
    <n v="115"/>
    <n v="23"/>
    <n v="138"/>
    <m/>
    <n v="163392"/>
    <n v="163392"/>
    <m/>
  </r>
  <r>
    <n v="75"/>
    <x v="1"/>
    <x v="0"/>
    <s v="학과학술지"/>
    <x v="11"/>
    <x v="11"/>
    <n v="3"/>
    <s v="기존"/>
    <s v="구독"/>
    <m/>
    <n v="1"/>
    <s v="考古與文物"/>
    <s v="陜西省考古硏究院"/>
    <s v="1000-7830"/>
    <s v="격월간"/>
    <n v="6"/>
    <n v="78"/>
    <n v="15.600000000000001"/>
    <n v="93.6"/>
    <m/>
    <n v="110822.39999999999"/>
    <n v="110822"/>
    <m/>
  </r>
  <r>
    <n v="76"/>
    <x v="1"/>
    <x v="0"/>
    <s v="학과학술지"/>
    <x v="11"/>
    <x v="11"/>
    <n v="4"/>
    <s v="기존"/>
    <s v="구독"/>
    <m/>
    <n v="1"/>
    <s v="語文敎學與硏究"/>
    <s v="華中師範大學"/>
    <s v="1004-0498"/>
    <s v="월간"/>
    <n v="36"/>
    <n v="273"/>
    <n v="54.6"/>
    <n v="327.60000000000002"/>
    <m/>
    <n v="387878.40000000002"/>
    <n v="387878"/>
    <m/>
  </r>
  <r>
    <n v="77"/>
    <x v="1"/>
    <x v="0"/>
    <s v="학과학술지"/>
    <x v="11"/>
    <x v="11"/>
    <n v="5"/>
    <s v="기존"/>
    <s v="구독"/>
    <m/>
    <n v="1"/>
    <s v="변강고고연구 "/>
    <s v="길림대학변강고고연구"/>
    <m/>
    <s v="연1회"/>
    <n v="1"/>
    <n v="53"/>
    <n v="10.600000000000001"/>
    <n v="63.6"/>
    <m/>
    <n v="75302.400000000009"/>
    <n v="75302"/>
    <m/>
  </r>
  <r>
    <n v="78"/>
    <x v="1"/>
    <x v="0"/>
    <s v="학과학술지"/>
    <x v="11"/>
    <x v="11"/>
    <n v="6"/>
    <s v="기존"/>
    <s v="구독"/>
    <m/>
    <n v="1"/>
    <s v="世界漢語敎學"/>
    <s v="北京言語學院"/>
    <s v="1002-5804"/>
    <s v="계간"/>
    <n v="4"/>
    <n v="43"/>
    <n v="8.6"/>
    <n v="51.6"/>
    <m/>
    <n v="61094.400000000001"/>
    <n v="61094"/>
    <m/>
  </r>
  <r>
    <n v="79"/>
    <x v="1"/>
    <x v="0"/>
    <s v="학과학술지"/>
    <x v="12"/>
    <x v="12"/>
    <n v="1"/>
    <s v="기존"/>
    <s v="구독"/>
    <m/>
    <n v="1"/>
    <s v="Accounting Review"/>
    <s v="American Accounting Association"/>
    <s v="0001-4826"/>
    <s v="격월간"/>
    <n v="6"/>
    <n v="487"/>
    <n v="97.4"/>
    <n v="584.4"/>
    <m/>
    <n v="691929.59999999998"/>
    <n v="691930"/>
    <m/>
  </r>
  <r>
    <n v="80"/>
    <x v="1"/>
    <x v="0"/>
    <s v="학과학술지"/>
    <x v="12"/>
    <x v="12"/>
    <n v="2"/>
    <s v="기존"/>
    <s v="구독"/>
    <m/>
    <n v="1"/>
    <s v="Journal of management accounting research"/>
    <s v="American Accounting Association"/>
    <s v="1049-2127"/>
    <s v="연1회"/>
    <n v="1"/>
    <n v="136"/>
    <n v="27.200000000000003"/>
    <n v="163.19999999999999"/>
    <m/>
    <n v="193228.79999999999"/>
    <n v="193229"/>
    <m/>
  </r>
  <r>
    <n v="81"/>
    <x v="1"/>
    <x v="0"/>
    <s v="학과학술지"/>
    <x v="12"/>
    <x v="12"/>
    <n v="3"/>
    <s v="기존"/>
    <s v="구독취소"/>
    <s v="예산초과"/>
    <m/>
    <s v="Contemporary accounting research"/>
    <s v="Wiley-Blackwell"/>
    <s v="0823-9150"/>
    <s v="격월간"/>
    <n v="6"/>
    <n v="822"/>
    <n v="164.4"/>
    <m/>
    <m/>
    <n v="0"/>
    <m/>
    <m/>
  </r>
  <r>
    <n v="82"/>
    <x v="1"/>
    <x v="0"/>
    <s v="학과학술지"/>
    <x v="12"/>
    <x v="12"/>
    <n v="3"/>
    <s v="기존"/>
    <s v="구독취소"/>
    <s v="예산초과"/>
    <m/>
    <s v="Accounting perspectives (Contemporary accounting research와 패키지)"/>
    <s v="Wiley-Blackwell"/>
    <m/>
    <m/>
    <m/>
    <m/>
    <n v="0"/>
    <m/>
    <m/>
    <m/>
    <m/>
    <m/>
  </r>
  <r>
    <n v="83"/>
    <x v="0"/>
    <x v="0"/>
    <s v="학과학술지"/>
    <x v="13"/>
    <x v="13"/>
    <n v="1"/>
    <s v="기존"/>
    <s v="구독"/>
    <m/>
    <n v="1"/>
    <s v="경영학연구"/>
    <s v="한국경영학회"/>
    <s v="1226-1874"/>
    <s v="연6회"/>
    <n v="6"/>
    <n v="180000"/>
    <m/>
    <m/>
    <m/>
    <n v="180000"/>
    <n v="180000"/>
    <m/>
  </r>
  <r>
    <n v="84"/>
    <x v="0"/>
    <x v="0"/>
    <s v="학과학술지"/>
    <x v="13"/>
    <x v="13"/>
    <n v="1"/>
    <s v="기존"/>
    <s v="구독"/>
    <m/>
    <n v="1"/>
    <s v="KBR (경영교육연구) (경영학연구 부록)"/>
    <s v="한국경영학회"/>
    <m/>
    <s v="연4회"/>
    <n v="4"/>
    <m/>
    <m/>
    <m/>
    <m/>
    <m/>
    <m/>
    <m/>
  </r>
  <r>
    <n v="85"/>
    <x v="0"/>
    <x v="0"/>
    <s v="학과학술지"/>
    <x v="13"/>
    <x v="13"/>
    <n v="2"/>
    <s v="기존"/>
    <s v="구독"/>
    <m/>
    <n v="1"/>
    <s v="광고학연구"/>
    <s v="한국광고학회"/>
    <s v="1225-0554"/>
    <s v="연8회"/>
    <n v="8"/>
    <n v="60000"/>
    <m/>
    <m/>
    <m/>
    <n v="60000"/>
    <n v="60000"/>
    <m/>
  </r>
  <r>
    <n v="86"/>
    <x v="0"/>
    <x v="0"/>
    <s v="학과학술지"/>
    <x v="13"/>
    <x v="13"/>
    <n v="2"/>
    <s v="기존"/>
    <s v="구독"/>
    <m/>
    <n v="1"/>
    <s v="JAPR (광고학연구 부록)"/>
    <s v="한국광고학회"/>
    <m/>
    <s v="연2회"/>
    <n v="2"/>
    <m/>
    <m/>
    <m/>
    <m/>
    <m/>
    <m/>
    <m/>
  </r>
  <r>
    <n v="87"/>
    <x v="0"/>
    <x v="0"/>
    <s v="학과학술지"/>
    <x v="13"/>
    <x v="13"/>
    <n v="3"/>
    <s v="기존"/>
    <s v="구독"/>
    <m/>
    <n v="1"/>
    <s v="유통과학연구(The Journal of distribution science)"/>
    <s v="한국유통과학회"/>
    <s v="1738-3110"/>
    <s v="연12회"/>
    <n v="12"/>
    <n v="360000"/>
    <m/>
    <m/>
    <m/>
    <n v="360000"/>
    <n v="360000"/>
    <m/>
  </r>
  <r>
    <n v="88"/>
    <x v="0"/>
    <x v="0"/>
    <s v="학과학술지"/>
    <x v="13"/>
    <x v="13"/>
    <n v="3"/>
    <s v="기존"/>
    <s v="구독"/>
    <m/>
    <n v="1"/>
    <s v="The East Asian Journal of Business Management (유통과학연구 부록)"/>
    <s v="한국유통과학회"/>
    <m/>
    <s v="연4회"/>
    <n v="4"/>
    <m/>
    <m/>
    <m/>
    <m/>
    <m/>
    <m/>
    <m/>
  </r>
  <r>
    <n v="89"/>
    <x v="0"/>
    <x v="0"/>
    <s v="학과학술지"/>
    <x v="13"/>
    <x v="13"/>
    <n v="3"/>
    <s v="기존"/>
    <s v="구독"/>
    <m/>
    <n v="1"/>
    <s v="The Journal of Industrial Distribution and Business (유통과학연구 부록)"/>
    <s v="한국유통과학회"/>
    <m/>
    <s v="연4회"/>
    <n v="4"/>
    <m/>
    <m/>
    <m/>
    <m/>
    <m/>
    <m/>
    <m/>
  </r>
  <r>
    <n v="90"/>
    <x v="0"/>
    <x v="0"/>
    <s v="학과학술지"/>
    <x v="13"/>
    <x v="13"/>
    <n v="4"/>
    <s v="신규"/>
    <s v="구독"/>
    <m/>
    <n v="1"/>
    <s v="서비스경영학회지"/>
    <s v="한국서비스경영학회"/>
    <s v="1598-1150"/>
    <s v="연5회"/>
    <n v="5"/>
    <n v="204000"/>
    <m/>
    <m/>
    <m/>
    <n v="204000"/>
    <n v="204000"/>
    <m/>
  </r>
  <r>
    <n v="91"/>
    <x v="0"/>
    <x v="0"/>
    <s v="학과학술지"/>
    <x v="13"/>
    <x v="13"/>
    <n v="5"/>
    <s v="기존"/>
    <s v="구독"/>
    <m/>
    <n v="1"/>
    <s v="경영교육연구"/>
    <s v="한국경영교육학회"/>
    <s v="1598-8651"/>
    <s v="연6회"/>
    <n v="6"/>
    <n v="240000"/>
    <m/>
    <m/>
    <m/>
    <n v="240000"/>
    <n v="240000"/>
    <m/>
  </r>
  <r>
    <n v="92"/>
    <x v="0"/>
    <x v="0"/>
    <s v="학과학술지"/>
    <x v="14"/>
    <x v="14"/>
    <n v="1"/>
    <s v="기존"/>
    <s v="구독"/>
    <m/>
    <n v="1"/>
    <s v="금융정보연구"/>
    <s v="한국금융정보학회"/>
    <s v="2234-7739"/>
    <s v="연2회"/>
    <n v="2"/>
    <n v="120000"/>
    <m/>
    <m/>
    <m/>
    <n v="120000"/>
    <n v="120000"/>
    <m/>
  </r>
  <r>
    <n v="93"/>
    <x v="0"/>
    <x v="0"/>
    <s v="학과학술지"/>
    <x v="14"/>
    <x v="14"/>
    <n v="2"/>
    <s v="기존"/>
    <s v="구독"/>
    <m/>
    <n v="1"/>
    <s v="금융연구"/>
    <s v="한국금융학회"/>
    <s v="1225-9489"/>
    <s v="연4회"/>
    <n v="4"/>
    <n v="60000"/>
    <m/>
    <m/>
    <m/>
    <n v="60000"/>
    <n v="60000"/>
    <m/>
  </r>
  <r>
    <n v="94"/>
    <x v="0"/>
    <x v="0"/>
    <s v="학과학술지"/>
    <x v="14"/>
    <x v="14"/>
    <n v="3"/>
    <s v="기존"/>
    <s v="구독"/>
    <m/>
    <n v="1"/>
    <s v="금융공학연구"/>
    <s v="금융공학회"/>
    <s v="1738-124x"/>
    <s v="연4회"/>
    <n v="4"/>
    <n v="360000"/>
    <m/>
    <m/>
    <m/>
    <n v="360000"/>
    <n v="360000"/>
    <m/>
  </r>
  <r>
    <n v="95"/>
    <x v="0"/>
    <x v="0"/>
    <s v="학과학술지"/>
    <x v="14"/>
    <x v="14"/>
    <n v="4"/>
    <s v="기존"/>
    <s v="구독"/>
    <m/>
    <n v="1"/>
    <s v="한국증권학회회지"/>
    <s v="한국증권학회"/>
    <s v="2005-8187"/>
    <s v="연5회"/>
    <n v="5"/>
    <n v="120000"/>
    <m/>
    <m/>
    <m/>
    <n v="120000"/>
    <n v="120000"/>
    <m/>
  </r>
  <r>
    <n v="96"/>
    <x v="0"/>
    <x v="0"/>
    <s v="학과학술지"/>
    <x v="14"/>
    <x v="14"/>
    <n v="4"/>
    <s v="기존"/>
    <s v="구독"/>
    <m/>
    <n v="1"/>
    <s v="한국증권학회회보 (한국증권학회회지 부록)"/>
    <s v="한국증권학회"/>
    <m/>
    <s v="연3회"/>
    <n v="3"/>
    <m/>
    <m/>
    <m/>
    <m/>
    <m/>
    <m/>
    <m/>
  </r>
  <r>
    <n v="97"/>
    <x v="0"/>
    <x v="0"/>
    <s v="학과학술지"/>
    <x v="15"/>
    <x v="15"/>
    <n v="1"/>
    <s v="기존"/>
    <s v="구독"/>
    <m/>
    <n v="1"/>
    <s v="한국정보통신학회논문지"/>
    <s v="한국정보통신학회"/>
    <s v="2234-4772"/>
    <s v="연12회"/>
    <n v="12"/>
    <n v="240000"/>
    <m/>
    <m/>
    <m/>
    <n v="240000"/>
    <n v="240000"/>
    <m/>
  </r>
  <r>
    <n v="98"/>
    <x v="0"/>
    <x v="0"/>
    <s v="학과학술지"/>
    <x v="15"/>
    <x v="15"/>
    <n v="1"/>
    <s v="기존"/>
    <s v="구독"/>
    <m/>
    <n v="1"/>
    <s v="한국정보통신학회지 (한국정보통신학회논문지 부록)"/>
    <s v="한국정보통신학회"/>
    <m/>
    <s v="연2회"/>
    <n v="2"/>
    <m/>
    <m/>
    <m/>
    <m/>
    <m/>
    <m/>
    <m/>
  </r>
  <r>
    <n v="99"/>
    <x v="0"/>
    <x v="0"/>
    <s v="학과학술지"/>
    <x v="15"/>
    <x v="15"/>
    <n v="1"/>
    <s v="기존"/>
    <s v="구독"/>
    <m/>
    <n v="1"/>
    <s v="JICCE (한국정보통신학회논문지 부록)"/>
    <s v="한국정보통신학회"/>
    <m/>
    <s v="연4회"/>
    <n v="4"/>
    <m/>
    <m/>
    <m/>
    <m/>
    <m/>
    <m/>
    <m/>
  </r>
  <r>
    <n v="100"/>
    <x v="0"/>
    <x v="0"/>
    <s v="학과학술지"/>
    <x v="15"/>
    <x v="15"/>
    <n v="2"/>
    <s v="기존"/>
    <s v="구독"/>
    <m/>
    <n v="1"/>
    <s v="한국IT서비스학회지"/>
    <s v="한국IT서비스학회"/>
    <s v="1975-4256"/>
    <s v="연4회"/>
    <n v="4"/>
    <n v="360000"/>
    <m/>
    <m/>
    <m/>
    <n v="360000"/>
    <n v="360000"/>
    <m/>
  </r>
  <r>
    <n v="101"/>
    <x v="0"/>
    <x v="0"/>
    <s v="학과학술지"/>
    <x v="16"/>
    <x v="16"/>
    <n v="1"/>
    <s v="기존"/>
    <s v="구독취소"/>
    <s v="구독불가"/>
    <m/>
    <s v="보안공학연구논문지"/>
    <s v="보안공학연구지원센터"/>
    <s v="1738-7531"/>
    <s v="연6회"/>
    <n v="6"/>
    <m/>
    <m/>
    <m/>
    <m/>
    <m/>
    <m/>
    <m/>
  </r>
  <r>
    <n v="102"/>
    <x v="0"/>
    <x v="0"/>
    <s v="학과학술지"/>
    <x v="16"/>
    <x v="16"/>
    <n v="2"/>
    <s v="기존"/>
    <s v="구독"/>
    <m/>
    <n v="1"/>
    <s v="융합보안논문지"/>
    <s v="한국융합보안학회"/>
    <s v="1598-7329"/>
    <s v="연6회"/>
    <n v="6"/>
    <n v="180000"/>
    <m/>
    <m/>
    <m/>
    <n v="180000"/>
    <n v="180000"/>
    <m/>
  </r>
  <r>
    <n v="103"/>
    <x v="0"/>
    <x v="0"/>
    <s v="학과학술지"/>
    <x v="16"/>
    <x v="16"/>
    <n v="3"/>
    <s v="기존"/>
    <s v="구독"/>
    <m/>
    <n v="1"/>
    <s v="한국정보처리학회지"/>
    <s v="한국정보처리학회"/>
    <s v="1226-9182"/>
    <s v="연6회"/>
    <n v="6"/>
    <n v="360000"/>
    <m/>
    <m/>
    <m/>
    <n v="360000"/>
    <n v="360000"/>
    <m/>
  </r>
  <r>
    <n v="104"/>
    <x v="0"/>
    <x v="0"/>
    <s v="학과학술지"/>
    <x v="16"/>
    <x v="16"/>
    <n v="3"/>
    <s v="기존"/>
    <s v="구독"/>
    <m/>
    <n v="1"/>
    <s v="KIPS TCCS (한국정보치리학회지 부록)"/>
    <s v="한국정보처리학회"/>
    <m/>
    <s v="연12회"/>
    <n v="12"/>
    <m/>
    <m/>
    <m/>
    <m/>
    <m/>
    <m/>
    <m/>
  </r>
  <r>
    <n v="105"/>
    <x v="0"/>
    <x v="0"/>
    <s v="학과학술지"/>
    <x v="16"/>
    <x v="16"/>
    <n v="3"/>
    <s v="기존"/>
    <s v="구독"/>
    <m/>
    <n v="1"/>
    <s v="KIPS TSDE (한국정보치리학회지 부록)"/>
    <s v="한국정보처리학회"/>
    <m/>
    <s v="연12회"/>
    <n v="12"/>
    <m/>
    <m/>
    <m/>
    <m/>
    <m/>
    <m/>
    <m/>
  </r>
  <r>
    <n v="106"/>
    <x v="0"/>
    <x v="0"/>
    <s v="학과학술지"/>
    <x v="16"/>
    <x v="16"/>
    <n v="3"/>
    <s v="기존"/>
    <s v="구독"/>
    <m/>
    <n v="1"/>
    <s v="JIPS (한국정보치리학회지 부록)"/>
    <s v="한국정보처리학회"/>
    <m/>
    <s v="연4회"/>
    <n v="4"/>
    <m/>
    <m/>
    <m/>
    <m/>
    <m/>
    <m/>
    <m/>
  </r>
  <r>
    <n v="107"/>
    <x v="0"/>
    <x v="0"/>
    <s v="학과학술지"/>
    <x v="17"/>
    <x v="17"/>
    <n v="1"/>
    <s v="신규"/>
    <s v="구독"/>
    <m/>
    <n v="1"/>
    <s v="한국통신학회논문지"/>
    <s v="한국통신학회"/>
    <m/>
    <s v="연12회"/>
    <n v="12"/>
    <n v="360000"/>
    <m/>
    <m/>
    <m/>
    <n v="360000"/>
    <n v="360000"/>
    <m/>
  </r>
  <r>
    <n v="108"/>
    <x v="0"/>
    <x v="0"/>
    <s v="학과학술지"/>
    <x v="17"/>
    <x v="17"/>
    <n v="1"/>
    <s v="신규"/>
    <s v="구독"/>
    <m/>
    <n v="1"/>
    <s v="정보와 통신 (한국통신학회논문지 부록)"/>
    <s v="한국통신학회"/>
    <m/>
    <s v="연12회"/>
    <n v="12"/>
    <m/>
    <m/>
    <m/>
    <m/>
    <m/>
    <m/>
    <m/>
  </r>
  <r>
    <n v="109"/>
    <x v="1"/>
    <x v="0"/>
    <s v="학과학술지"/>
    <x v="18"/>
    <x v="18"/>
    <n v="1"/>
    <s v="기존"/>
    <s v="구독"/>
    <m/>
    <n v="1"/>
    <s v="Communication Arts"/>
    <s v="Communication Arts"/>
    <s v="0010-3519"/>
    <s v="격월간"/>
    <n v="6"/>
    <n v="110"/>
    <n v="22"/>
    <n v="132"/>
    <m/>
    <n v="156288"/>
    <n v="156288"/>
    <m/>
  </r>
  <r>
    <n v="110"/>
    <x v="1"/>
    <x v="0"/>
    <s v="학과학술지"/>
    <x v="18"/>
    <x v="18"/>
    <n v="2"/>
    <s v="기존"/>
    <s v="구독"/>
    <m/>
    <n v="1"/>
    <s v="Archive"/>
    <s v="Luizer International Archive Gmb"/>
    <s v="0893-0260"/>
    <s v="격월간"/>
    <n v="6"/>
    <n v="180"/>
    <n v="36"/>
    <n v="216"/>
    <m/>
    <n v="255744"/>
    <n v="255744"/>
    <m/>
  </r>
  <r>
    <n v="111"/>
    <x v="0"/>
    <x v="0"/>
    <s v="학과학술지"/>
    <x v="18"/>
    <x v="18"/>
    <n v="3"/>
    <s v="기존"/>
    <s v="구독"/>
    <m/>
    <n v="1"/>
    <s v="감성과학"/>
    <s v="한국감성과학회"/>
    <s v="1226-8593"/>
    <s v="연4회"/>
    <n v="4"/>
    <n v="120000"/>
    <m/>
    <m/>
    <m/>
    <n v="120000"/>
    <n v="120000"/>
    <m/>
  </r>
  <r>
    <n v="112"/>
    <x v="0"/>
    <x v="0"/>
    <s v="학과학술지"/>
    <x v="18"/>
    <x v="18"/>
    <n v="4"/>
    <s v="기존"/>
    <s v="구독취소"/>
    <s v="구독불가"/>
    <m/>
    <s v="디지털디자인학연구"/>
    <s v="한국디지털디자인협의회"/>
    <s v="1598-2319"/>
    <s v="연4회"/>
    <n v="4"/>
    <m/>
    <m/>
    <m/>
    <m/>
    <m/>
    <m/>
    <m/>
  </r>
  <r>
    <n v="113"/>
    <x v="1"/>
    <x v="0"/>
    <s v="학과학술지"/>
    <x v="18"/>
    <x v="18"/>
    <n v="5"/>
    <s v="기존"/>
    <s v="구독"/>
    <m/>
    <n v="1"/>
    <s v="WIRED"/>
    <s v="Conde Nast Publications Inc."/>
    <s v="1059-1028"/>
    <s v="월간"/>
    <n v="12"/>
    <n v="77"/>
    <n v="15.4"/>
    <n v="92.4"/>
    <m/>
    <n v="109401.60000000001"/>
    <n v="109402"/>
    <m/>
  </r>
  <r>
    <n v="114"/>
    <x v="1"/>
    <x v="0"/>
    <s v="학과학술지"/>
    <x v="18"/>
    <x v="18"/>
    <n v="6"/>
    <s v="기존"/>
    <s v="구독취소"/>
    <s v="폐간"/>
    <m/>
    <s v="Colors"/>
    <s v="colors"/>
    <m/>
    <s v="계간"/>
    <n v="4"/>
    <m/>
    <n v="0"/>
    <m/>
    <m/>
    <n v="0"/>
    <m/>
    <m/>
  </r>
  <r>
    <n v="115"/>
    <x v="1"/>
    <x v="0"/>
    <s v="학과학술지"/>
    <x v="19"/>
    <x v="19"/>
    <n v="1"/>
    <s v="기존"/>
    <s v="구독"/>
    <m/>
    <n v="1"/>
    <s v="El Croquis"/>
    <s v="El Croquis Editorial"/>
    <s v="0212-5633"/>
    <s v="연5회"/>
    <n v="5"/>
    <n v="498"/>
    <n v="99.600000000000009"/>
    <n v="597.6"/>
    <m/>
    <n v="707558.40000000002"/>
    <n v="707558"/>
    <m/>
  </r>
  <r>
    <n v="116"/>
    <x v="1"/>
    <x v="0"/>
    <s v="학과학술지"/>
    <x v="19"/>
    <x v="19"/>
    <n v="2"/>
    <s v="기존"/>
    <s v="구독"/>
    <m/>
    <n v="1"/>
    <s v="Domus"/>
    <s v="Editoriale Domus"/>
    <s v="0012-5377"/>
    <s v="년11회"/>
    <n v="11"/>
    <n v="260"/>
    <n v="52"/>
    <n v="312"/>
    <m/>
    <n v="369408"/>
    <n v="369408"/>
    <m/>
  </r>
  <r>
    <n v="117"/>
    <x v="1"/>
    <x v="0"/>
    <s v="학과학술지"/>
    <x v="19"/>
    <x v="19"/>
    <n v="3"/>
    <s v="기존"/>
    <s v="구독취소"/>
    <s v="예산초과"/>
    <m/>
    <s v="DETAIL"/>
    <s v="DETAIL"/>
    <s v="0011-9571"/>
    <s v="월간"/>
    <n v="12"/>
    <n v="323"/>
    <n v="64.600000000000009"/>
    <m/>
    <m/>
    <n v="0"/>
    <m/>
    <m/>
  </r>
  <r>
    <n v="118"/>
    <x v="1"/>
    <x v="0"/>
    <s v="학과학술지"/>
    <x v="19"/>
    <x v="19"/>
    <n v="4"/>
    <s v="기존"/>
    <s v="구독취소"/>
    <s v="예산초과"/>
    <m/>
    <s v="The Architectural Review"/>
    <s v="EMAP Publishing"/>
    <s v="0003-861X"/>
    <s v="월간"/>
    <n v="12"/>
    <n v="220"/>
    <n v="44"/>
    <m/>
    <m/>
    <n v="0"/>
    <m/>
    <m/>
  </r>
  <r>
    <n v="119"/>
    <x v="0"/>
    <x v="0"/>
    <s v="학과학술지"/>
    <x v="20"/>
    <x v="20"/>
    <n v="1"/>
    <s v="신규"/>
    <s v="구독"/>
    <m/>
    <n v="1"/>
    <s v="한국상품문화 디자인 학회 논문집 "/>
    <s v="한국상품문화디자인학회"/>
    <m/>
    <s v="연4회"/>
    <n v="4"/>
    <n v="240000"/>
    <m/>
    <m/>
    <m/>
    <n v="240000"/>
    <n v="240000"/>
    <m/>
  </r>
  <r>
    <n v="120"/>
    <x v="0"/>
    <x v="0"/>
    <s v="학과학술지"/>
    <x v="20"/>
    <x v="20"/>
    <n v="2"/>
    <s v="신규"/>
    <s v="구독"/>
    <m/>
    <n v="1"/>
    <s v="기초조형학연구"/>
    <s v="한국기초조형학회"/>
    <m/>
    <s v="연6회"/>
    <n v="6"/>
    <n v="360000"/>
    <m/>
    <m/>
    <m/>
    <n v="360000"/>
    <n v="360000"/>
    <m/>
  </r>
  <r>
    <n v="121"/>
    <x v="0"/>
    <x v="0"/>
    <s v="학과학술지"/>
    <x v="20"/>
    <x v="20"/>
    <n v="3"/>
    <s v="신규"/>
    <s v="구독취소"/>
    <s v="예산초과"/>
    <m/>
    <s v="디자인학연구"/>
    <s v="한국디자인학회"/>
    <m/>
    <s v="연4회"/>
    <n v="4"/>
    <n v="120000"/>
    <m/>
    <m/>
    <m/>
    <n v="120000"/>
    <m/>
    <m/>
  </r>
  <r>
    <n v="122"/>
    <x v="0"/>
    <x v="1"/>
    <s v="교양지"/>
    <x v="21"/>
    <x v="21"/>
    <m/>
    <s v="기존"/>
    <s v="구독"/>
    <m/>
    <n v="1"/>
    <s v="가이드포스트"/>
    <s v="가이드포스트사"/>
    <s v="1227-2655"/>
    <s v="월간"/>
    <n v="12"/>
    <n v="36000"/>
    <m/>
    <m/>
    <m/>
    <n v="36000"/>
    <n v="36000"/>
    <m/>
  </r>
  <r>
    <n v="123"/>
    <x v="0"/>
    <x v="1"/>
    <s v="교양지"/>
    <x v="21"/>
    <x v="21"/>
    <m/>
    <s v="기존"/>
    <s v="구독"/>
    <m/>
    <n v="1"/>
    <s v="건축문화"/>
    <s v="에이엔씨"/>
    <s v="1227-0903"/>
    <s v="월간"/>
    <n v="12"/>
    <n v="240000"/>
    <m/>
    <m/>
    <m/>
    <n v="240000"/>
    <n v="240000"/>
    <m/>
  </r>
  <r>
    <n v="124"/>
    <x v="0"/>
    <x v="1"/>
    <s v="교양지"/>
    <x v="21"/>
    <x v="21"/>
    <m/>
    <s v="기존"/>
    <s v="구독"/>
    <m/>
    <n v="1"/>
    <s v="내셔널 지오그래픽 (한국판)"/>
    <s v="YBM Si-sa"/>
    <s v="1228-7733"/>
    <s v="월간"/>
    <n v="12"/>
    <n v="222000"/>
    <m/>
    <m/>
    <m/>
    <n v="222000"/>
    <n v="222000"/>
    <m/>
  </r>
  <r>
    <n v="125"/>
    <x v="0"/>
    <x v="1"/>
    <s v="교양지"/>
    <x v="21"/>
    <x v="21"/>
    <m/>
    <s v="기존"/>
    <s v="구독"/>
    <m/>
    <n v="1"/>
    <s v="디자인"/>
    <s v="디자인"/>
    <s v="1227-1160"/>
    <s v="월간"/>
    <n v="12"/>
    <n v="144000"/>
    <m/>
    <m/>
    <m/>
    <n v="144000"/>
    <n v="144000"/>
    <m/>
  </r>
  <r>
    <n v="126"/>
    <x v="0"/>
    <x v="1"/>
    <s v="교양지"/>
    <x v="21"/>
    <x v="21"/>
    <m/>
    <s v="기존"/>
    <s v="구독취소"/>
    <s v="예산초과"/>
    <m/>
    <s v="바자(Barzaar 한국판)"/>
    <s v="가야미디어"/>
    <s v="1228-1115"/>
    <s v="월간"/>
    <n v="12"/>
    <n v="78000"/>
    <m/>
    <m/>
    <m/>
    <n v="78000"/>
    <m/>
    <m/>
  </r>
  <r>
    <n v="127"/>
    <x v="0"/>
    <x v="1"/>
    <s v="교양지"/>
    <x v="21"/>
    <x v="21"/>
    <m/>
    <s v="기존"/>
    <s v="구독"/>
    <m/>
    <n v="1"/>
    <s v="보그(Vogue 한국판)"/>
    <s v="두산매거진"/>
    <s v="1228-1166"/>
    <s v="월간"/>
    <n v="12"/>
    <n v="78000"/>
    <m/>
    <m/>
    <m/>
    <n v="78000"/>
    <n v="78000"/>
    <m/>
  </r>
  <r>
    <n v="128"/>
    <x v="0"/>
    <x v="1"/>
    <s v="교양지"/>
    <x v="21"/>
    <x v="21"/>
    <m/>
    <s v="기존"/>
    <s v="구독"/>
    <m/>
    <n v="1"/>
    <s v="빛과 소금  "/>
    <s v="두란노서원"/>
    <s v="1227-4658"/>
    <s v="월간"/>
    <n v="12"/>
    <n v="42000"/>
    <m/>
    <m/>
    <m/>
    <n v="42000"/>
    <n v="42000"/>
    <m/>
  </r>
  <r>
    <n v="129"/>
    <x v="0"/>
    <x v="1"/>
    <s v="교양지"/>
    <x v="21"/>
    <x v="21"/>
    <m/>
    <s v="기존"/>
    <s v="구독"/>
    <m/>
    <n v="1"/>
    <s v="시사IN"/>
    <s v="시사저널사"/>
    <s v="1228-405X"/>
    <s v="주간"/>
    <n v="50"/>
    <n v="200000"/>
    <m/>
    <m/>
    <m/>
    <n v="200000"/>
    <n v="200000"/>
    <m/>
  </r>
  <r>
    <n v="130"/>
    <x v="0"/>
    <x v="1"/>
    <s v="교양지"/>
    <x v="21"/>
    <x v="21"/>
    <m/>
    <s v="기존"/>
    <s v="구독"/>
    <m/>
    <n v="1"/>
    <s v="씨네 21"/>
    <s v="씨네21주식회사"/>
    <s v="1228-4025"/>
    <s v="주간"/>
    <n v="50"/>
    <n v="200000"/>
    <m/>
    <m/>
    <m/>
    <n v="200000"/>
    <n v="200000"/>
    <m/>
  </r>
  <r>
    <n v="131"/>
    <x v="0"/>
    <x v="1"/>
    <s v="교양지"/>
    <x v="21"/>
    <x v="21"/>
    <m/>
    <s v="기존"/>
    <s v="구독"/>
    <m/>
    <n v="1"/>
    <s v="출판저널"/>
    <s v="출판저널문화미디어"/>
    <s v="1227-1802"/>
    <s v="월간"/>
    <n v="12"/>
    <n v="108000"/>
    <m/>
    <m/>
    <m/>
    <n v="108000"/>
    <n v="108000"/>
    <m/>
  </r>
  <r>
    <n v="132"/>
    <x v="0"/>
    <x v="1"/>
    <s v="교양지"/>
    <x v="21"/>
    <x v="21"/>
    <m/>
    <s v="기존"/>
    <s v="구독"/>
    <m/>
    <n v="1"/>
    <s v="한겨레21 "/>
    <s v="한겨레신문사"/>
    <s v="1228-4017"/>
    <s v="주간"/>
    <n v="50"/>
    <n v="200000"/>
    <m/>
    <m/>
    <m/>
    <n v="200000"/>
    <n v="200000"/>
    <m/>
  </r>
  <r>
    <n v="133"/>
    <x v="0"/>
    <x v="1"/>
    <s v="교양지"/>
    <x v="21"/>
    <x v="21"/>
    <m/>
    <s v="기존"/>
    <s v="구독"/>
    <m/>
    <n v="1"/>
    <s v="빠띠씨에"/>
    <s v="비앤씨월드"/>
    <s v="1739-4651"/>
    <s v="월간"/>
    <n v="12"/>
    <n v="108000"/>
    <m/>
    <m/>
    <m/>
    <n v="108000"/>
    <n v="108000"/>
    <m/>
  </r>
  <r>
    <n v="134"/>
    <x v="0"/>
    <x v="1"/>
    <s v="교양지"/>
    <x v="21"/>
    <x v="21"/>
    <m/>
    <s v="기존"/>
    <s v="구독"/>
    <m/>
    <n v="1"/>
    <s v="샘터"/>
    <s v="샘터사"/>
    <s v="1227-0032"/>
    <s v="월간"/>
    <n v="12"/>
    <n v="30000"/>
    <m/>
    <m/>
    <m/>
    <n v="30000"/>
    <n v="30000"/>
    <m/>
  </r>
  <r>
    <n v="135"/>
    <x v="0"/>
    <x v="1"/>
    <s v="교양지"/>
    <x v="21"/>
    <x v="21"/>
    <m/>
    <s v="기존"/>
    <s v="구독"/>
    <m/>
    <n v="1"/>
    <s v="쿠켄"/>
    <s v="미디어컴퍼니쿠켄"/>
    <s v="1228-1689"/>
    <s v="월간"/>
    <n v="12"/>
    <n v="90000"/>
    <m/>
    <m/>
    <m/>
    <n v="90000"/>
    <n v="90000"/>
    <m/>
  </r>
  <r>
    <n v="136"/>
    <x v="0"/>
    <x v="1"/>
    <s v="교양지"/>
    <x v="21"/>
    <x v="21"/>
    <m/>
    <s v="기존"/>
    <s v="구독"/>
    <m/>
    <n v="1"/>
    <s v="월간호텔 &amp; 레스토랑 "/>
    <s v="월간호텔 레스토랑"/>
    <s v="1227-6839"/>
    <s v="월간"/>
    <n v="12"/>
    <n v="108000"/>
    <m/>
    <m/>
    <m/>
    <n v="108000"/>
    <n v="108000"/>
    <m/>
  </r>
  <r>
    <n v="137"/>
    <x v="0"/>
    <x v="1"/>
    <s v="교양지"/>
    <x v="21"/>
    <x v="21"/>
    <m/>
    <s v="기존"/>
    <s v="구독"/>
    <m/>
    <n v="1"/>
    <s v="하버드 비즈니스 리뷰"/>
    <s v="동아일보사"/>
    <m/>
    <s v="연10회"/>
    <n v="10"/>
    <n v="170000"/>
    <m/>
    <m/>
    <m/>
    <n v="170000"/>
    <n v="170000"/>
    <m/>
  </r>
  <r>
    <m/>
    <x v="2"/>
    <x v="2"/>
    <m/>
    <x v="22"/>
    <x v="22"/>
    <m/>
    <m/>
    <m/>
    <m/>
    <m/>
    <m/>
    <m/>
    <m/>
    <m/>
    <m/>
    <m/>
    <m/>
    <m/>
    <m/>
    <m/>
    <m/>
    <m/>
  </r>
  <r>
    <m/>
    <x v="2"/>
    <x v="2"/>
    <m/>
    <x v="22"/>
    <x v="22"/>
    <m/>
    <m/>
    <m/>
    <m/>
    <m/>
    <m/>
    <m/>
    <m/>
    <m/>
    <m/>
    <n v="12976"/>
    <n v="2595.1999999999994"/>
    <n v="12388.800000000001"/>
    <m/>
    <m/>
    <n v="14668338"/>
    <m/>
  </r>
  <r>
    <m/>
    <x v="2"/>
    <x v="2"/>
    <m/>
    <x v="22"/>
    <x v="22"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8">
  <r>
    <m/>
    <x v="0"/>
    <x v="0"/>
    <m/>
    <x v="0"/>
    <x v="0"/>
    <m/>
    <m/>
    <m/>
    <m/>
    <m/>
    <m/>
    <m/>
    <m/>
    <n v="818"/>
    <n v="6736183"/>
    <n v="1329136.6000000001"/>
    <n v="9482819.5999999996"/>
    <x v="0"/>
    <m/>
    <x v="0"/>
    <m/>
  </r>
  <r>
    <n v="1"/>
    <x v="1"/>
    <x v="1"/>
    <s v="학과학술지"/>
    <x v="1"/>
    <x v="1"/>
    <n v="1"/>
    <s v="기존"/>
    <s v="구독"/>
    <s v="온라인"/>
    <s v="아동간호학회지"/>
    <s v="한국아동간호학회"/>
    <m/>
    <m/>
    <m/>
    <m/>
    <m/>
    <m/>
    <x v="1"/>
    <n v="0"/>
    <x v="1"/>
    <m/>
  </r>
  <r>
    <n v="2"/>
    <x v="2"/>
    <x v="1"/>
    <s v="학과학술지"/>
    <x v="1"/>
    <x v="1"/>
    <n v="2"/>
    <s v="기존"/>
    <s v="구독"/>
    <n v="1"/>
    <s v="Journal of pediatric nursing"/>
    <s v="Elsevier Science "/>
    <s v="0882-5963 "/>
    <n v="6"/>
    <n v="6"/>
    <n v="665"/>
    <n v="133"/>
    <n v="798"/>
    <x v="2"/>
    <n v="933660"/>
    <x v="2"/>
    <m/>
  </r>
  <r>
    <n v="3"/>
    <x v="2"/>
    <x v="1"/>
    <s v="학과학술지"/>
    <x v="1"/>
    <x v="1"/>
    <n v="3"/>
    <s v="기존"/>
    <s v="구독"/>
    <s v="e-journal"/>
    <s v="Journal for specialists in pediatric nursing"/>
    <s v="Wiley-Blackwell "/>
    <s v="1539-0136 "/>
    <n v="4"/>
    <n v="4"/>
    <m/>
    <m/>
    <m/>
    <x v="1"/>
    <n v="0"/>
    <x v="3"/>
    <m/>
  </r>
  <r>
    <n v="4"/>
    <x v="2"/>
    <x v="1"/>
    <s v="학과학술지"/>
    <x v="1"/>
    <x v="1"/>
    <n v="4"/>
    <s v="기존"/>
    <s v="구독"/>
    <n v="1"/>
    <s v="Journal of nursing administration"/>
    <s v="Lippincott Williams &amp; Wilkins "/>
    <s v="0002-0443 "/>
    <n v="11"/>
    <n v="11"/>
    <n v="1087"/>
    <n v="217.4"/>
    <n v="1304.4000000000001"/>
    <x v="2"/>
    <n v="1526148"/>
    <x v="4"/>
    <m/>
  </r>
  <r>
    <n v="5"/>
    <x v="1"/>
    <x v="1"/>
    <s v="학과학술지"/>
    <x v="1"/>
    <x v="1"/>
    <n v="5"/>
    <s v="기존"/>
    <s v="구독"/>
    <n v="1"/>
    <s v="간호행정학회지"/>
    <s v="대한간호학회-&gt;한국간호행정학회지"/>
    <s v="1225-9330"/>
    <s v="연5회"/>
    <n v="6"/>
    <n v="40000"/>
    <n v="8000"/>
    <n v="48000"/>
    <x v="2"/>
    <n v="48000"/>
    <x v="5"/>
    <m/>
  </r>
  <r>
    <n v="6"/>
    <x v="1"/>
    <x v="1"/>
    <s v="학과학술지"/>
    <x v="1"/>
    <x v="1"/>
    <n v="6"/>
    <s v="신규"/>
    <s v="구독"/>
    <n v="1"/>
    <s v="한국간호과학회지(Journal of Korean Academy of Nursing)"/>
    <s v="한국간호과학회"/>
    <s v="2005-3673"/>
    <s v="연6회"/>
    <n v="6"/>
    <n v="100000"/>
    <n v="20000"/>
    <n v="120000"/>
    <x v="2"/>
    <n v="120000"/>
    <x v="6"/>
    <m/>
  </r>
  <r>
    <n v="7"/>
    <x v="1"/>
    <x v="1"/>
    <s v="학과학술지"/>
    <x v="1"/>
    <x v="1"/>
    <n v="7"/>
    <s v="기존"/>
    <s v="구독"/>
    <n v="1"/>
    <s v="한국간호교육학회지"/>
    <s v="한국간호교육학회"/>
    <s v="1225-9578 "/>
    <s v="연4회"/>
    <n v="4"/>
    <n v="30000"/>
    <n v="6000"/>
    <n v="36000"/>
    <x v="2"/>
    <n v="36000"/>
    <x v="7"/>
    <m/>
  </r>
  <r>
    <n v="8"/>
    <x v="1"/>
    <x v="1"/>
    <s v="학과학술지"/>
    <x v="2"/>
    <x v="2"/>
    <n v="1"/>
    <s v="기존"/>
    <s v="구독"/>
    <n v="1"/>
    <s v="대한진단검사의학회지 (Annals of Laboratory Medicine)"/>
    <s v="대한진단검사의학회"/>
    <s v="2234-3806"/>
    <s v="연6회"/>
    <n v="6"/>
    <n v="80000"/>
    <n v="16000"/>
    <n v="96000"/>
    <x v="2"/>
    <n v="96000"/>
    <x v="8"/>
    <m/>
  </r>
  <r>
    <n v="9"/>
    <x v="2"/>
    <x v="1"/>
    <s v="학과학술지"/>
    <x v="2"/>
    <x v="2"/>
    <n v="2"/>
    <s v="기존"/>
    <s v="구독"/>
    <n v="1"/>
    <s v="임상병리(Japanese Journal of clinical pathology)"/>
    <s v="임상병리간행회(일본)"/>
    <s v="1345-9236"/>
    <s v="월간"/>
    <n v="12"/>
    <n v="300"/>
    <n v="60"/>
    <n v="360"/>
    <x v="2"/>
    <n v="421200"/>
    <x v="9"/>
    <m/>
  </r>
  <r>
    <n v="10"/>
    <x v="1"/>
    <x v="1"/>
    <s v="학과학술지"/>
    <x v="2"/>
    <x v="2"/>
    <n v="3"/>
    <s v="기존"/>
    <s v="구독"/>
    <n v="1"/>
    <s v="대한임상미생물학회지 (The Annals of clinical microbiology)"/>
    <s v="대한임상미생물학회"/>
    <s v="2288-0585"/>
    <s v="연4회"/>
    <n v="4"/>
    <n v="20000"/>
    <n v="4000"/>
    <n v="24000"/>
    <x v="2"/>
    <n v="24000"/>
    <x v="10"/>
    <m/>
  </r>
  <r>
    <n v="11"/>
    <x v="1"/>
    <x v="1"/>
    <s v="학과학술지"/>
    <x v="2"/>
    <x v="2"/>
    <n v="4"/>
    <s v="기존"/>
    <s v="구독"/>
    <n v="1"/>
    <s v="대한병원감염관리학회지 The Korean society of npsocomial infection control"/>
    <s v="대한병원감염관리학회"/>
    <s v="1226-2382"/>
    <s v="연2회"/>
    <n v="2"/>
    <n v="20000"/>
    <n v="4000"/>
    <n v="24000"/>
    <x v="2"/>
    <n v="24000"/>
    <x v="10"/>
    <m/>
  </r>
  <r>
    <n v="12"/>
    <x v="2"/>
    <x v="1"/>
    <s v="학과학술지"/>
    <x v="2"/>
    <x v="2"/>
    <n v="5"/>
    <s v="기존"/>
    <s v="구독"/>
    <n v="1"/>
    <s v="Annals of clinical and laboratory science"/>
    <s v="Institute for Clinical Science"/>
    <s v="0091-7370"/>
    <s v="격월간"/>
    <n v="6"/>
    <n v="280"/>
    <n v="56"/>
    <n v="336"/>
    <x v="2"/>
    <n v="393120"/>
    <x v="11"/>
    <m/>
  </r>
  <r>
    <n v="13"/>
    <x v="1"/>
    <x v="1"/>
    <s v="학과학술지"/>
    <x v="2"/>
    <x v="2"/>
    <n v="6"/>
    <s v="기존"/>
    <s v="구독"/>
    <n v="1"/>
    <s v="임상검사와 정도관리 (Journal of Laboratory Medicine and Quality Assurance) "/>
    <s v="대한임상검사정도관리학회"/>
    <s v="1225-097x_x000a_(2384-2458)"/>
    <s v="연4회"/>
    <n v="4"/>
    <m/>
    <n v="0"/>
    <n v="0"/>
    <x v="2"/>
    <m/>
    <x v="3"/>
    <m/>
  </r>
  <r>
    <n v="14"/>
    <x v="1"/>
    <x v="1"/>
    <s v="학과학술지"/>
    <x v="2"/>
    <x v="2"/>
    <n v="7"/>
    <s v="기존"/>
    <s v="구독"/>
    <n v="1"/>
    <s v="Blood research"/>
    <s v="대학혈액학회"/>
    <s v="2287-979x"/>
    <s v="연4회"/>
    <n v="4"/>
    <m/>
    <n v="0"/>
    <n v="0"/>
    <x v="2"/>
    <m/>
    <x v="3"/>
    <m/>
  </r>
  <r>
    <n v="15"/>
    <x v="1"/>
    <x v="1"/>
    <s v="학과학술지"/>
    <x v="3"/>
    <x v="3"/>
    <n v="1"/>
    <s v="기존"/>
    <s v="구독"/>
    <n v="1"/>
    <s v="방사선기술과학"/>
    <s v="대한방사선과학회"/>
    <s v="1226-2854"/>
    <s v="연4회"/>
    <n v="4"/>
    <n v="100000"/>
    <n v="20000"/>
    <n v="120000"/>
    <x v="2"/>
    <n v="120000"/>
    <x v="6"/>
    <m/>
  </r>
  <r>
    <n v="16"/>
    <x v="1"/>
    <x v="1"/>
    <s v="학과학술지"/>
    <x v="3"/>
    <x v="3"/>
    <n v="2"/>
    <s v="기존"/>
    <s v="구독"/>
    <n v="1"/>
    <s v="대한초음파의료영상학회지"/>
    <s v="대한초음파의료영상학회"/>
    <s v="2093-4882"/>
    <s v="연1회"/>
    <n v="1"/>
    <n v="30000"/>
    <n v="6000"/>
    <n v="36000"/>
    <x v="2"/>
    <n v="36000"/>
    <x v="7"/>
    <m/>
  </r>
  <r>
    <n v="17"/>
    <x v="1"/>
    <x v="1"/>
    <s v="학과학술지"/>
    <x v="4"/>
    <x v="4"/>
    <n v="1"/>
    <s v="기존"/>
    <s v="구독"/>
    <s v="웹진"/>
    <s v="대한물리치료학회지"/>
    <s v="대한물리치료학회"/>
    <s v="1229-0475"/>
    <m/>
    <m/>
    <m/>
    <n v="0"/>
    <n v="0"/>
    <x v="1"/>
    <m/>
    <x v="3"/>
    <m/>
  </r>
  <r>
    <n v="18"/>
    <x v="1"/>
    <x v="1"/>
    <s v="학과학술지"/>
    <x v="4"/>
    <x v="4"/>
    <n v="2"/>
    <s v="기존"/>
    <s v="구독"/>
    <n v="1"/>
    <s v="한국전문물리치료학회지"/>
    <s v="한국전문물리치료학회"/>
    <s v="1225-8962"/>
    <s v="연4회"/>
    <n v="4"/>
    <n v="52000"/>
    <n v="10400"/>
    <n v="62400"/>
    <x v="2"/>
    <n v="62400"/>
    <x v="12"/>
    <m/>
  </r>
  <r>
    <n v="19"/>
    <x v="1"/>
    <x v="1"/>
    <s v="학과학술지"/>
    <x v="4"/>
    <x v="4"/>
    <n v="3"/>
    <s v="기존"/>
    <s v="구독"/>
    <s v="휴간"/>
    <s v="대한신경물리치료학회지"/>
    <s v="대한신경물리치료학회"/>
    <s v="1598-4958"/>
    <m/>
    <m/>
    <m/>
    <n v="0"/>
    <n v="0"/>
    <x v="1"/>
    <m/>
    <x v="3"/>
    <m/>
  </r>
  <r>
    <n v="20"/>
    <x v="2"/>
    <x v="1"/>
    <s v="학과학술지"/>
    <x v="4"/>
    <x v="4"/>
    <n v="4"/>
    <s v="기존"/>
    <s v="구독"/>
    <n v="1"/>
    <s v="Physical Therapy"/>
    <s v="Am Physical Therapy Assn"/>
    <s v="0031-9023"/>
    <s v="월간"/>
    <n v="12"/>
    <n v="195"/>
    <n v="39"/>
    <n v="234"/>
    <x v="2"/>
    <n v="273780"/>
    <x v="13"/>
    <m/>
  </r>
  <r>
    <n v="21"/>
    <x v="2"/>
    <x v="1"/>
    <s v="학과학술지"/>
    <x v="4"/>
    <x v="4"/>
    <n v="5"/>
    <s v="기존"/>
    <s v="구독"/>
    <n v="1"/>
    <s v="Journal of Neurologic Physical therapy"/>
    <s v="Lippincott Williams &amp; Wilkins"/>
    <s v="1557-0576"/>
    <s v="계간"/>
    <n v="4"/>
    <n v="557"/>
    <n v="111.4"/>
    <n v="668.4"/>
    <x v="2"/>
    <n v="782028"/>
    <x v="14"/>
    <m/>
  </r>
  <r>
    <n v="22"/>
    <x v="2"/>
    <x v="1"/>
    <s v="학과학술지"/>
    <x v="4"/>
    <x v="4"/>
    <n v="6"/>
    <s v="기존"/>
    <s v="구독"/>
    <s v="예산 초과"/>
    <s v="The Journal of manual &amp; manipulaitive therapy"/>
    <s v="The Journal of manual &amp; manipulaitive therapy INC."/>
    <s v="1066-9817"/>
    <n v="5"/>
    <n v="5"/>
    <n v="545"/>
    <n v="109"/>
    <n v="654"/>
    <x v="1"/>
    <n v="765180"/>
    <x v="15"/>
    <m/>
  </r>
  <r>
    <n v="23"/>
    <x v="2"/>
    <x v="1"/>
    <s v="학과학술지"/>
    <x v="5"/>
    <x v="5"/>
    <n v="1"/>
    <s v="기존"/>
    <s v="구독"/>
    <s v="온라인 회원가입 개인구독"/>
    <s v="Skin Inc."/>
    <s v="Allured Publishing Corporation"/>
    <s v="0898-6525"/>
    <s v="월간"/>
    <n v="12"/>
    <m/>
    <m/>
    <m/>
    <x v="1"/>
    <n v="0"/>
    <x v="3"/>
    <m/>
  </r>
  <r>
    <n v="24"/>
    <x v="2"/>
    <x v="1"/>
    <s v="학과학술지"/>
    <x v="5"/>
    <x v="5"/>
    <n v="2"/>
    <s v="기존"/>
    <s v="구독"/>
    <n v="1"/>
    <s v="peluquerias"/>
    <s v="Ediciones Prensa y Video, S.L."/>
    <s v="1134-5608"/>
    <s v="연11회"/>
    <n v="11"/>
    <n v="108"/>
    <n v="21.6"/>
    <n v="129.6"/>
    <x v="2"/>
    <n v="151632"/>
    <x v="16"/>
    <m/>
  </r>
  <r>
    <n v="25"/>
    <x v="2"/>
    <x v="1"/>
    <s v="학과학술지"/>
    <x v="5"/>
    <x v="5"/>
    <n v="3"/>
    <s v="기존"/>
    <s v="구독"/>
    <n v="1"/>
    <s v="Make-Up Artist Magazine"/>
    <s v="Make-Up Artist Magazine"/>
    <s v="1523-1232"/>
    <s v="격월간"/>
    <n v="6"/>
    <n v="53"/>
    <n v="10.600000000000001"/>
    <n v="63.6"/>
    <x v="2"/>
    <n v="74412"/>
    <x v="17"/>
    <m/>
  </r>
  <r>
    <n v="26"/>
    <x v="2"/>
    <x v="1"/>
    <s v="학과학술지"/>
    <x v="5"/>
    <x v="5"/>
    <n v="4"/>
    <s v="기존"/>
    <s v="구독"/>
    <n v="1"/>
    <s v="新美容"/>
    <s v="신미용출판주식회사"/>
    <m/>
    <s v="월간"/>
    <n v="12"/>
    <n v="256"/>
    <n v="51.2"/>
    <n v="307.2"/>
    <x v="2"/>
    <n v="359424"/>
    <x v="18"/>
    <m/>
  </r>
  <r>
    <n v="27"/>
    <x v="1"/>
    <x v="1"/>
    <s v="학과학술지"/>
    <x v="5"/>
    <x v="5"/>
    <n v="5"/>
    <s v="기존"/>
    <s v="구독"/>
    <n v="1"/>
    <s v="대한미용학회지"/>
    <s v="대한미용학회"/>
    <s v="1738-7574"/>
    <s v="연4회"/>
    <n v="4"/>
    <n v="100000"/>
    <n v="20000"/>
    <n v="120000"/>
    <x v="2"/>
    <n v="120000"/>
    <x v="6"/>
    <m/>
  </r>
  <r>
    <n v="28"/>
    <x v="1"/>
    <x v="1"/>
    <s v="학과학술지"/>
    <x v="5"/>
    <x v="5"/>
    <n v="6"/>
    <s v="기존"/>
    <s v="구독"/>
    <n v="1"/>
    <s v="대한피부미용학회지"/>
    <s v="대한피부미용학회"/>
    <s v="1738-4567"/>
    <s v="연4회"/>
    <n v="4"/>
    <n v="80000"/>
    <n v="16000"/>
    <n v="96000"/>
    <x v="2"/>
    <n v="96000"/>
    <x v="8"/>
    <m/>
  </r>
  <r>
    <n v="29"/>
    <x v="1"/>
    <x v="1"/>
    <s v="학과학술지"/>
    <x v="5"/>
    <x v="5"/>
    <n v="7"/>
    <s v="기존"/>
    <s v="구독"/>
    <n v="1"/>
    <s v="한국메이크업디자인학회지"/>
    <s v="한국메이크업디자인학회"/>
    <s v="1738-8511"/>
    <s v="연2회"/>
    <n v="2"/>
    <n v="50000"/>
    <n v="10000"/>
    <n v="60000"/>
    <x v="2"/>
    <n v="60000"/>
    <x v="19"/>
    <m/>
  </r>
  <r>
    <n v="30"/>
    <x v="1"/>
    <x v="1"/>
    <s v="학과학술지"/>
    <x v="5"/>
    <x v="5"/>
    <n v="8"/>
    <s v="신규"/>
    <s v="구독"/>
    <n v="1"/>
    <s v="한국미용학회지"/>
    <s v="한국미용학회"/>
    <s v="1229-4349"/>
    <s v="연6회"/>
    <n v="6"/>
    <n v="100000"/>
    <n v="20000"/>
    <n v="120000"/>
    <x v="2"/>
    <n v="120000"/>
    <x v="6"/>
    <m/>
  </r>
  <r>
    <n v="31"/>
    <x v="1"/>
    <x v="1"/>
    <s v="학과학술지"/>
    <x v="6"/>
    <x v="6"/>
    <n v="1"/>
    <s v="기존"/>
    <s v="구독"/>
    <n v="1"/>
    <s v="대한의료정보학회지"/>
    <s v="대한의료정보학회"/>
    <s v="2093-3681"/>
    <s v="연4회"/>
    <n v="4"/>
    <n v="50000"/>
    <n v="10000"/>
    <n v="60000"/>
    <x v="2"/>
    <n v="60000"/>
    <x v="19"/>
    <m/>
  </r>
  <r>
    <n v="32"/>
    <x v="1"/>
    <x v="1"/>
    <s v="학과학술지"/>
    <x v="6"/>
    <x v="6"/>
    <n v="2"/>
    <s v="기존"/>
    <s v="구독"/>
    <n v="1"/>
    <s v="한국보건행정학회지"/>
    <s v="한국보건행정학회"/>
    <s v="1225-4266"/>
    <s v="연4회"/>
    <n v="4"/>
    <n v="200000"/>
    <n v="40000"/>
    <n v="240000"/>
    <x v="2"/>
    <n v="240000"/>
    <x v="20"/>
    <m/>
  </r>
  <r>
    <n v="33"/>
    <x v="1"/>
    <x v="1"/>
    <s v="학과학술지"/>
    <x v="6"/>
    <x v="6"/>
    <n v="3"/>
    <s v="기존"/>
    <s v="구독"/>
    <n v="1"/>
    <s v="의료정보"/>
    <s v="한국건강정보센터"/>
    <m/>
    <s v="격주간"/>
    <n v="24"/>
    <n v="3000"/>
    <n v="600"/>
    <n v="3600"/>
    <x v="2"/>
    <n v="3600"/>
    <x v="21"/>
    <m/>
  </r>
  <r>
    <n v="34"/>
    <x v="2"/>
    <x v="1"/>
    <s v="학과학술지"/>
    <x v="7"/>
    <x v="7"/>
    <n v="1"/>
    <s v="기존"/>
    <s v="구독"/>
    <n v="1"/>
    <s v="영양일본"/>
    <s v="일본영양사협회"/>
    <m/>
    <s v="월간"/>
    <n v="12"/>
    <n v="231"/>
    <n v="46.2"/>
    <n v="277.2"/>
    <x v="2"/>
    <n v="324324"/>
    <x v="22"/>
    <m/>
  </r>
  <r>
    <n v="35"/>
    <x v="1"/>
    <x v="1"/>
    <s v="학과학술지"/>
    <x v="7"/>
    <x v="7"/>
    <n v="2"/>
    <s v="기존"/>
    <s v="구독"/>
    <n v="1"/>
    <s v="대한민국 유일 식품산업 종합지 FOOD 식품저널"/>
    <s v="㈜식품저널"/>
    <m/>
    <s v="월간"/>
    <n v="12"/>
    <n v="12000"/>
    <n v="2400"/>
    <n v="14400"/>
    <x v="2"/>
    <n v="14400"/>
    <x v="23"/>
    <m/>
  </r>
  <r>
    <n v="36"/>
    <x v="2"/>
    <x v="1"/>
    <s v="학과학술지"/>
    <x v="8"/>
    <x v="8"/>
    <n v="1"/>
    <s v="기존"/>
    <s v="구독"/>
    <n v="1"/>
    <s v="Young Children"/>
    <s v="Nat'l Association for the Education of Young Children"/>
    <s v="1538-6619"/>
    <s v="격월간"/>
    <n v="6"/>
    <n v="140"/>
    <n v="28"/>
    <n v="168"/>
    <x v="2"/>
    <n v="196560"/>
    <x v="24"/>
    <m/>
  </r>
  <r>
    <n v="37"/>
    <x v="2"/>
    <x v="1"/>
    <s v="학과학술지"/>
    <x v="8"/>
    <x v="8"/>
    <n v="2"/>
    <s v="기존"/>
    <s v="구독"/>
    <n v="1"/>
    <s v="Educational Leadership"/>
    <s v="Association for Supervision &amp; Curriculum Development"/>
    <s v="0013-1784"/>
    <s v="연8회"/>
    <n v="8"/>
    <n v="97"/>
    <n v="19.400000000000002"/>
    <n v="116.4"/>
    <x v="2"/>
    <n v="136188"/>
    <x v="25"/>
    <m/>
  </r>
  <r>
    <n v="38"/>
    <x v="2"/>
    <x v="1"/>
    <s v="학과학술지"/>
    <x v="8"/>
    <x v="8"/>
    <n v="3"/>
    <s v="기존"/>
    <s v="구독"/>
    <n v="1"/>
    <s v="Early Childhood research Quarterly"/>
    <s v="Elsevier Science"/>
    <s v="0885-2006"/>
    <s v="계간"/>
    <n v="4"/>
    <n v="848"/>
    <n v="169.60000000000002"/>
    <n v="1017.6"/>
    <x v="2"/>
    <n v="1190592"/>
    <x v="26"/>
    <m/>
  </r>
  <r>
    <n v="39"/>
    <x v="1"/>
    <x v="1"/>
    <s v="학과학술지"/>
    <x v="8"/>
    <x v="8"/>
    <n v="4"/>
    <s v="기존"/>
    <s v="구독"/>
    <n v="1"/>
    <s v="평생교육학연구"/>
    <s v="한국평생교육학회"/>
    <s v="1598-785X"/>
    <s v="연4회"/>
    <n v="4"/>
    <n v="200000"/>
    <n v="40000"/>
    <n v="240000"/>
    <x v="2"/>
    <n v="240000"/>
    <x v="20"/>
    <m/>
  </r>
  <r>
    <n v="40"/>
    <x v="1"/>
    <x v="1"/>
    <s v="학과학술지"/>
    <x v="8"/>
    <x v="8"/>
    <n v="5"/>
    <s v="기존"/>
    <s v="구독(기증)"/>
    <n v="1"/>
    <s v="평생학습사회"/>
    <s v="한국방송통신대학교 원격교육연구소"/>
    <s v="1738-0057"/>
    <s v="연4회"/>
    <n v="4"/>
    <m/>
    <n v="0"/>
    <n v="0"/>
    <x v="2"/>
    <n v="0"/>
    <x v="3"/>
    <m/>
  </r>
  <r>
    <n v="41"/>
    <x v="1"/>
    <x v="1"/>
    <s v="학과학술지"/>
    <x v="9"/>
    <x v="9"/>
    <n v="1"/>
    <s v="기존"/>
    <s v="구독"/>
    <n v="1"/>
    <s v="사례관리연구"/>
    <s v="한국사례관리학회"/>
    <s v="2093-7873"/>
    <s v="연1회"/>
    <n v="1"/>
    <n v="100000"/>
    <n v="20000"/>
    <n v="120000"/>
    <x v="2"/>
    <n v="120000"/>
    <x v="6"/>
    <m/>
  </r>
  <r>
    <n v="42"/>
    <x v="1"/>
    <x v="1"/>
    <s v="학과학술지"/>
    <x v="9"/>
    <x v="9"/>
    <n v="2"/>
    <s v="기존"/>
    <s v="구독"/>
    <n v="1"/>
    <s v="보건복지포럼"/>
    <s v="한국보건사회연구원"/>
    <s v="1226-3648"/>
    <s v="연12회"/>
    <n v="12"/>
    <n v="60000"/>
    <n v="12000"/>
    <n v="72000"/>
    <x v="2"/>
    <n v="72000"/>
    <x v="27"/>
    <m/>
  </r>
  <r>
    <n v="43"/>
    <x v="1"/>
    <x v="1"/>
    <s v="학과학술지"/>
    <x v="9"/>
    <x v="9"/>
    <n v="3"/>
    <s v="기존"/>
    <s v="구독"/>
    <n v="1"/>
    <s v="보건사회연구 (보건복지포럼 부록)"/>
    <s v="한국보건사회연구원"/>
    <m/>
    <s v="연4회"/>
    <n v="4"/>
    <n v="60000"/>
    <n v="12000"/>
    <n v="72000"/>
    <x v="2"/>
    <n v="72000"/>
    <x v="27"/>
    <m/>
  </r>
  <r>
    <n v="44"/>
    <x v="1"/>
    <x v="1"/>
    <s v="학과학술지"/>
    <x v="9"/>
    <x v="9"/>
    <n v="4"/>
    <s v="신규"/>
    <s v="구독"/>
    <n v="1"/>
    <s v="상담학 연구"/>
    <s v="한국상담학회"/>
    <m/>
    <s v="연6회"/>
    <n v="6"/>
    <n v="150000"/>
    <n v="30000"/>
    <n v="180000"/>
    <x v="2"/>
    <n v="180000"/>
    <x v="28"/>
    <m/>
  </r>
  <r>
    <n v="45"/>
    <x v="1"/>
    <x v="1"/>
    <s v="학과학술지"/>
    <x v="9"/>
    <x v="9"/>
    <n v="5"/>
    <s v="신규"/>
    <s v="구독"/>
    <n v="1"/>
    <s v="상담 및 심리치료"/>
    <s v="한국상담심리학회"/>
    <m/>
    <s v="연4회"/>
    <n v="4"/>
    <n v="400000"/>
    <n v="80000"/>
    <n v="480000"/>
    <x v="2"/>
    <n v="480000"/>
    <x v="29"/>
    <m/>
  </r>
  <r>
    <n v="46"/>
    <x v="1"/>
    <x v="1"/>
    <s v="학과학술지"/>
    <x v="9"/>
    <x v="9"/>
    <n v="6"/>
    <s v="기존"/>
    <s v="구독"/>
    <n v="1"/>
    <s v="한국보육지원학회지"/>
    <s v="한국보육지원학회"/>
    <s v="1738-9496"/>
    <s v="연6회"/>
    <n v="6"/>
    <n v="100000"/>
    <n v="20000"/>
    <n v="120000"/>
    <x v="2"/>
    <n v="120000"/>
    <x v="6"/>
    <m/>
  </r>
  <r>
    <n v="47"/>
    <x v="2"/>
    <x v="1"/>
    <s v="학과학술지"/>
    <x v="9"/>
    <x v="9"/>
    <n v="7"/>
    <s v="기존"/>
    <s v="구독"/>
    <n v="1"/>
    <s v="Social Work"/>
    <s v="NASW Press"/>
    <s v="0037-8046"/>
    <s v="계간"/>
    <n v="4"/>
    <n v="159"/>
    <n v="31.8"/>
    <n v="190.8"/>
    <x v="2"/>
    <n v="223236"/>
    <x v="30"/>
    <m/>
  </r>
  <r>
    <n v="48"/>
    <x v="2"/>
    <x v="1"/>
    <s v="학과학술지"/>
    <x v="10"/>
    <x v="10"/>
    <n v="1"/>
    <s v="기존"/>
    <s v="구독"/>
    <n v="1"/>
    <s v="office pro"/>
    <s v="IAAP"/>
    <s v="1096-5807"/>
    <s v="연7회"/>
    <n v="7"/>
    <n v="85"/>
    <n v="17"/>
    <n v="102"/>
    <x v="2"/>
    <n v="119340"/>
    <x v="31"/>
    <m/>
  </r>
  <r>
    <n v="49"/>
    <x v="1"/>
    <x v="1"/>
    <s v="학과학술지"/>
    <x v="10"/>
    <x v="10"/>
    <n v="2"/>
    <s v="기존"/>
    <s v="구독"/>
    <n v="1"/>
    <s v="평생교육 HRD 연구"/>
    <s v="한국평생교육HRD연구소"/>
    <s v="1738-9224"/>
    <s v="연2회"/>
    <n v="2"/>
    <n v="150000"/>
    <n v="30000"/>
    <n v="180000"/>
    <x v="2"/>
    <n v="180000"/>
    <x v="28"/>
    <m/>
  </r>
  <r>
    <n v="50"/>
    <x v="1"/>
    <x v="1"/>
    <s v="학과학술지"/>
    <x v="10"/>
    <x v="10"/>
    <n v="3"/>
    <s v="기존"/>
    <s v="구독"/>
    <n v="1"/>
    <s v="기업경영연구"/>
    <s v="한국기업경영학회"/>
    <s v="1229-957x"/>
    <s v="연6회"/>
    <n v="6"/>
    <n v="500000"/>
    <n v="100000"/>
    <n v="600000"/>
    <x v="2"/>
    <n v="600000"/>
    <x v="32"/>
    <m/>
  </r>
  <r>
    <n v="51"/>
    <x v="1"/>
    <x v="1"/>
    <s v="학과학술지"/>
    <x v="10"/>
    <x v="10"/>
    <n v="4"/>
    <s v="기존"/>
    <s v="구독"/>
    <n v="1"/>
    <s v="취업진로연구"/>
    <s v="한국취업진로학회"/>
    <s v="2234-1412"/>
    <s v="연4회"/>
    <n v="4"/>
    <n v="100000"/>
    <n v="20000"/>
    <n v="120000"/>
    <x v="2"/>
    <n v="120000"/>
    <x v="6"/>
    <m/>
  </r>
  <r>
    <n v="52"/>
    <x v="2"/>
    <x v="1"/>
    <s v="학과학술지"/>
    <x v="11"/>
    <x v="11"/>
    <n v="1"/>
    <s v="기존"/>
    <s v="구독"/>
    <n v="1"/>
    <s v="amerasia journal"/>
    <s v="UCLA"/>
    <s v="0044-7471"/>
    <s v="연3회"/>
    <n v="3"/>
    <n v="445"/>
    <n v="89"/>
    <n v="534"/>
    <x v="2"/>
    <n v="624780"/>
    <x v="33"/>
    <m/>
  </r>
  <r>
    <n v="53"/>
    <x v="2"/>
    <x v="1"/>
    <s v="학과학술지"/>
    <x v="11"/>
    <x v="11"/>
    <n v="2"/>
    <s v="기존"/>
    <s v="구독"/>
    <n v="1"/>
    <s v="Modern Fiction Studies"/>
    <s v="Johns Hopkins University Press"/>
    <s v="0026-7724"/>
    <s v="계간"/>
    <n v="4"/>
    <n v="199"/>
    <n v="39.800000000000004"/>
    <n v="238.8"/>
    <x v="2"/>
    <n v="279396"/>
    <x v="34"/>
    <m/>
  </r>
  <r>
    <n v="54"/>
    <x v="2"/>
    <x v="1"/>
    <s v="학과학술지"/>
    <x v="11"/>
    <x v="11"/>
    <n v="3"/>
    <s v="기존"/>
    <s v="구독"/>
    <s v="예산 초과"/>
    <s v="Jung journal"/>
    <s v="T&amp;F"/>
    <s v="1934-2039"/>
    <s v="계간"/>
    <n v="4"/>
    <n v="378"/>
    <n v="75.600000000000009"/>
    <n v="453.6"/>
    <x v="1"/>
    <n v="530712"/>
    <x v="35"/>
    <m/>
  </r>
  <r>
    <n v="55"/>
    <x v="2"/>
    <x v="1"/>
    <s v="학과학술지"/>
    <x v="12"/>
    <x v="12"/>
    <n v="1"/>
    <s v="기존"/>
    <s v="구독"/>
    <n v="1"/>
    <s v="考古學報"/>
    <s v="中國社會科學院考古硏究所"/>
    <s v="0453-2902"/>
    <s v="계간"/>
    <n v="4"/>
    <n v="79"/>
    <n v="15.8"/>
    <n v="94.8"/>
    <x v="2"/>
    <n v="110916"/>
    <x v="36"/>
    <m/>
  </r>
  <r>
    <n v="56"/>
    <x v="2"/>
    <x v="1"/>
    <s v="학과학술지"/>
    <x v="12"/>
    <x v="12"/>
    <n v="2"/>
    <s v="기존"/>
    <s v="구독"/>
    <n v="1"/>
    <s v="중국어문"/>
    <s v="동방서점(東方書店)"/>
    <s v="0578-1949"/>
    <s v="격월간"/>
    <n v="6"/>
    <n v="104"/>
    <n v="20.8"/>
    <n v="124.8"/>
    <x v="2"/>
    <n v="146016"/>
    <x v="37"/>
    <m/>
  </r>
  <r>
    <n v="57"/>
    <x v="2"/>
    <x v="1"/>
    <s v="학과학술지"/>
    <x v="12"/>
    <x v="12"/>
    <n v="3"/>
    <s v="기존"/>
    <s v="구독"/>
    <n v="1"/>
    <s v="考古與文物"/>
    <s v="陜西省考古硏究院"/>
    <s v="1000-7830"/>
    <s v="격월간"/>
    <n v="6"/>
    <n v="72"/>
    <n v="14.4"/>
    <n v="86.4"/>
    <x v="2"/>
    <n v="101088"/>
    <x v="38"/>
    <m/>
  </r>
  <r>
    <n v="58"/>
    <x v="2"/>
    <x v="1"/>
    <s v="학과학술지"/>
    <x v="12"/>
    <x v="12"/>
    <n v="4"/>
    <s v="기존"/>
    <s v="구독"/>
    <n v="1"/>
    <s v="語文敎學與硏究"/>
    <s v="華中師範大學"/>
    <s v="1004-0498"/>
    <s v="월간"/>
    <n v="12"/>
    <n v="262"/>
    <n v="52.400000000000006"/>
    <n v="314.39999999999998"/>
    <x v="2"/>
    <n v="367848"/>
    <x v="39"/>
    <m/>
  </r>
  <r>
    <n v="59"/>
    <x v="2"/>
    <x v="1"/>
    <s v="학과학술지"/>
    <x v="12"/>
    <x v="12"/>
    <n v="5"/>
    <s v="기존"/>
    <s v="구독"/>
    <n v="1"/>
    <s v="변강고고연구 "/>
    <s v="길림대학변강고고연구"/>
    <m/>
    <s v="연1회"/>
    <n v="1"/>
    <n v="53"/>
    <n v="10.600000000000001"/>
    <n v="63.6"/>
    <x v="2"/>
    <n v="74412"/>
    <x v="17"/>
    <m/>
  </r>
  <r>
    <n v="60"/>
    <x v="2"/>
    <x v="1"/>
    <s v="학과학술지"/>
    <x v="12"/>
    <x v="12"/>
    <n v="6"/>
    <s v="기존"/>
    <s v="구독"/>
    <n v="1"/>
    <s v="世界漢語敎學"/>
    <s v="北京言語學院"/>
    <s v="1002-5804"/>
    <s v="계간"/>
    <n v="4"/>
    <n v="45"/>
    <n v="9"/>
    <n v="54"/>
    <x v="2"/>
    <n v="63180"/>
    <x v="40"/>
    <m/>
  </r>
  <r>
    <n v="61"/>
    <x v="2"/>
    <x v="1"/>
    <s v="학과학술지"/>
    <x v="13"/>
    <x v="13"/>
    <n v="1"/>
    <s v="기존"/>
    <s v="구독"/>
    <n v="1"/>
    <s v="Accounting Review"/>
    <s v="American Accounting Association"/>
    <s v="0001-4826"/>
    <s v="격월간"/>
    <n v="6"/>
    <n v="502"/>
    <n v="100.4"/>
    <n v="602.4"/>
    <x v="2"/>
    <n v="704808"/>
    <x v="41"/>
    <m/>
  </r>
  <r>
    <n v="62"/>
    <x v="2"/>
    <x v="1"/>
    <s v="학과학술지"/>
    <x v="13"/>
    <x v="13"/>
    <n v="2"/>
    <s v="기존"/>
    <s v="구독"/>
    <n v="1"/>
    <s v="Journal of management accounting research"/>
    <s v="American Accounting Association"/>
    <s v="1049-2127"/>
    <s v="연1회"/>
    <n v="1"/>
    <n v="136"/>
    <n v="27.200000000000003"/>
    <n v="163.19999999999999"/>
    <x v="2"/>
    <n v="190944"/>
    <x v="42"/>
    <m/>
  </r>
  <r>
    <n v="63"/>
    <x v="1"/>
    <x v="1"/>
    <s v="학과학술지"/>
    <x v="14"/>
    <x v="14"/>
    <n v="1"/>
    <s v="기존"/>
    <s v="구독"/>
    <n v="1"/>
    <s v="경영학연구"/>
    <s v="한국경영학회"/>
    <s v="1226-1874"/>
    <s v="연6회"/>
    <n v="6"/>
    <n v="75000"/>
    <n v="15000"/>
    <n v="90000"/>
    <x v="2"/>
    <n v="90000"/>
    <x v="43"/>
    <m/>
  </r>
  <r>
    <n v="64"/>
    <x v="1"/>
    <x v="1"/>
    <s v="학과학술지"/>
    <x v="14"/>
    <x v="14"/>
    <n v="1"/>
    <s v="기존"/>
    <s v="구독"/>
    <n v="1"/>
    <s v="KBR (경영교육연구) (경영학연구 부록)"/>
    <s v="한국경영학회"/>
    <m/>
    <s v="연4회"/>
    <n v="4"/>
    <n v="75000"/>
    <n v="15000"/>
    <n v="90000"/>
    <x v="2"/>
    <n v="90000"/>
    <x v="43"/>
    <m/>
  </r>
  <r>
    <n v="65"/>
    <x v="1"/>
    <x v="1"/>
    <s v="학과학술지"/>
    <x v="14"/>
    <x v="14"/>
    <n v="2"/>
    <s v="기존"/>
    <s v="구독"/>
    <n v="1"/>
    <s v="광고학연구"/>
    <s v="한국광고학회"/>
    <s v="1225-0554"/>
    <s v="연8회"/>
    <n v="8"/>
    <n v="25000"/>
    <n v="5000"/>
    <n v="30000"/>
    <x v="2"/>
    <n v="30000"/>
    <x v="44"/>
    <m/>
  </r>
  <r>
    <n v="66"/>
    <x v="1"/>
    <x v="1"/>
    <s v="학과학술지"/>
    <x v="14"/>
    <x v="14"/>
    <n v="2"/>
    <s v="기존"/>
    <s v="구독"/>
    <n v="1"/>
    <s v="JAPR (광고학연구 부록)"/>
    <s v="한국광고학회"/>
    <m/>
    <s v="연2회"/>
    <n v="2"/>
    <n v="25000"/>
    <n v="5000"/>
    <n v="30000"/>
    <x v="2"/>
    <n v="30000"/>
    <x v="44"/>
    <m/>
  </r>
  <r>
    <n v="67"/>
    <x v="1"/>
    <x v="1"/>
    <s v="학과학술지"/>
    <x v="14"/>
    <x v="14"/>
    <n v="3"/>
    <s v="기존"/>
    <s v="구독"/>
    <n v="1"/>
    <s v="유통과학연구(The Journal of distribution science)"/>
    <s v="한국유통과학회"/>
    <s v="1738-3110"/>
    <s v="연12회"/>
    <n v="12"/>
    <n v="100000"/>
    <n v="20000"/>
    <n v="120000"/>
    <x v="2"/>
    <n v="120000"/>
    <x v="6"/>
    <m/>
  </r>
  <r>
    <n v="68"/>
    <x v="1"/>
    <x v="1"/>
    <s v="학과학술지"/>
    <x v="14"/>
    <x v="14"/>
    <n v="3"/>
    <s v="기존"/>
    <s v="구독"/>
    <n v="1"/>
    <s v="The East Asian Journal of Business Management (유통과학연구 부록)"/>
    <s v="한국유통과학회"/>
    <m/>
    <s v="연4회"/>
    <n v="4"/>
    <n v="100000"/>
    <n v="20000"/>
    <n v="120000"/>
    <x v="2"/>
    <n v="120000"/>
    <x v="6"/>
    <m/>
  </r>
  <r>
    <n v="69"/>
    <x v="1"/>
    <x v="1"/>
    <s v="학과학술지"/>
    <x v="14"/>
    <x v="14"/>
    <n v="3"/>
    <s v="기존"/>
    <s v="구독"/>
    <n v="1"/>
    <s v="The Journal of Industrial Distribution and Business (유통과학연구 부록)"/>
    <s v="한국유통과학회"/>
    <m/>
    <s v="연4회"/>
    <n v="4"/>
    <n v="100000"/>
    <n v="20000"/>
    <n v="120000"/>
    <x v="2"/>
    <n v="120000"/>
    <x v="6"/>
    <m/>
  </r>
  <r>
    <n v="70"/>
    <x v="1"/>
    <x v="1"/>
    <s v="학과학술지"/>
    <x v="14"/>
    <x v="14"/>
    <n v="4"/>
    <s v="신규"/>
    <s v="구독"/>
    <n v="1"/>
    <s v="서비스경영학회지"/>
    <s v="한국서비스경영학회"/>
    <s v="1598-1150"/>
    <s v="연5회"/>
    <n v="5"/>
    <n v="100000"/>
    <n v="20000"/>
    <n v="120000"/>
    <x v="2"/>
    <n v="120000"/>
    <x v="6"/>
    <m/>
  </r>
  <r>
    <n v="71"/>
    <x v="1"/>
    <x v="1"/>
    <s v="학과학술지"/>
    <x v="14"/>
    <x v="14"/>
    <n v="5"/>
    <s v="기존"/>
    <s v="구독"/>
    <n v="1"/>
    <s v="경영교육연구"/>
    <s v="한국경영교육학회"/>
    <s v="1598-8651"/>
    <s v="연6회"/>
    <n v="6"/>
    <n v="200000"/>
    <n v="40000"/>
    <n v="240000"/>
    <x v="2"/>
    <n v="240000"/>
    <x v="20"/>
    <m/>
  </r>
  <r>
    <n v="72"/>
    <x v="1"/>
    <x v="1"/>
    <s v="학과학술지"/>
    <x v="15"/>
    <x v="15"/>
    <n v="1"/>
    <s v="기존"/>
    <s v="구독"/>
    <s v="PDF 파일"/>
    <s v="금융정보연구"/>
    <s v="한국금융정보학회"/>
    <s v="2234-7739"/>
    <s v="연2회"/>
    <n v="2"/>
    <m/>
    <n v="0"/>
    <n v="0"/>
    <x v="1"/>
    <m/>
    <x v="3"/>
    <m/>
  </r>
  <r>
    <n v="73"/>
    <x v="1"/>
    <x v="1"/>
    <s v="학과학술지"/>
    <x v="15"/>
    <x v="15"/>
    <n v="2"/>
    <s v="기존"/>
    <s v="구독"/>
    <n v="1"/>
    <s v="금융연구"/>
    <s v="한국금융학회"/>
    <s v="1225-9489"/>
    <s v="연4회"/>
    <n v="4"/>
    <n v="50000"/>
    <n v="10000"/>
    <n v="60000"/>
    <x v="2"/>
    <n v="60000"/>
    <x v="19"/>
    <m/>
  </r>
  <r>
    <n v="74"/>
    <x v="1"/>
    <x v="1"/>
    <s v="학과학술지"/>
    <x v="15"/>
    <x v="15"/>
    <n v="3"/>
    <s v="기존"/>
    <s v="구독"/>
    <n v="1"/>
    <s v="금융공학연구"/>
    <s v="금융공학회"/>
    <s v="1738-124x"/>
    <s v="연4회"/>
    <n v="4"/>
    <n v="500000"/>
    <n v="100000"/>
    <n v="600000"/>
    <x v="2"/>
    <n v="600000"/>
    <x v="32"/>
    <m/>
  </r>
  <r>
    <n v="75"/>
    <x v="1"/>
    <x v="1"/>
    <s v="학과학술지"/>
    <x v="15"/>
    <x v="15"/>
    <n v="4"/>
    <s v="기존"/>
    <s v="구독"/>
    <n v="1"/>
    <s v="한국증권학회회지"/>
    <s v="한국증권학회"/>
    <s v="2005-8187"/>
    <s v="연5회"/>
    <n v="5"/>
    <n v="50000"/>
    <n v="10000"/>
    <n v="60000"/>
    <x v="2"/>
    <n v="60000"/>
    <x v="19"/>
    <m/>
  </r>
  <r>
    <n v="76"/>
    <x v="1"/>
    <x v="1"/>
    <s v="학과학술지"/>
    <x v="15"/>
    <x v="15"/>
    <n v="4"/>
    <s v="기존"/>
    <s v="구독"/>
    <n v="1"/>
    <s v="한국증권학회회보 (한국증권학회회지 부록)"/>
    <s v="한국증권학회"/>
    <m/>
    <s v="연3회"/>
    <n v="3"/>
    <n v="50000"/>
    <n v="10000"/>
    <n v="60000"/>
    <x v="2"/>
    <n v="60000"/>
    <x v="19"/>
    <m/>
  </r>
  <r>
    <n v="77"/>
    <x v="1"/>
    <x v="1"/>
    <s v="학과학술지"/>
    <x v="16"/>
    <x v="16"/>
    <n v="1"/>
    <s v="기존"/>
    <s v="구독"/>
    <n v="1"/>
    <s v="한국정보통신학회논문지"/>
    <s v="한국정보통신학회"/>
    <s v="2234-4772"/>
    <s v="연12회"/>
    <n v="12"/>
    <n v="200000"/>
    <n v="40000"/>
    <n v="240000"/>
    <x v="2"/>
    <n v="240000"/>
    <x v="20"/>
    <m/>
  </r>
  <r>
    <n v="78"/>
    <x v="1"/>
    <x v="1"/>
    <s v="학과학술지"/>
    <x v="16"/>
    <x v="16"/>
    <n v="1"/>
    <s v="기존"/>
    <s v="구독"/>
    <n v="1"/>
    <s v="JICCE (한국정보통신학회논문지 부록)"/>
    <s v="한국정보통신학회"/>
    <m/>
    <s v="연4회"/>
    <n v="4"/>
    <m/>
    <m/>
    <n v="0"/>
    <x v="2"/>
    <n v="0"/>
    <x v="3"/>
    <m/>
  </r>
  <r>
    <n v="79"/>
    <x v="1"/>
    <x v="1"/>
    <s v="학과학술지"/>
    <x v="16"/>
    <x v="16"/>
    <n v="1"/>
    <s v="기존"/>
    <s v="구독"/>
    <n v="1"/>
    <s v="한국정보통신학회지"/>
    <s v="한국정보통신학회"/>
    <m/>
    <s v="연2회"/>
    <n v="2"/>
    <m/>
    <m/>
    <n v="0"/>
    <x v="2"/>
    <n v="0"/>
    <x v="3"/>
    <m/>
  </r>
  <r>
    <n v="80"/>
    <x v="1"/>
    <x v="1"/>
    <s v="학과학술지"/>
    <x v="16"/>
    <x v="16"/>
    <n v="2"/>
    <s v="기존"/>
    <s v="구독"/>
    <n v="1"/>
    <s v="한국IT서비스학회지"/>
    <s v="한국IT서비스학회"/>
    <s v="1975-4256"/>
    <s v="연4회"/>
    <n v="4"/>
    <n v="300000"/>
    <n v="60000"/>
    <n v="360000"/>
    <x v="2"/>
    <n v="360000"/>
    <x v="45"/>
    <m/>
  </r>
  <r>
    <n v="81"/>
    <x v="1"/>
    <x v="1"/>
    <s v="학과학술지"/>
    <x v="17"/>
    <x v="17"/>
    <n v="1"/>
    <s v="기존"/>
    <s v="구독"/>
    <s v="웹진전환예정"/>
    <s v="융합보안논문지"/>
    <s v="한국융합보안학회"/>
    <s v="1598-7329"/>
    <s v="연6회"/>
    <n v="6"/>
    <m/>
    <n v="0"/>
    <n v="0"/>
    <x v="1"/>
    <m/>
    <x v="3"/>
    <m/>
  </r>
  <r>
    <n v="82"/>
    <x v="1"/>
    <x v="1"/>
    <s v="학과학술지"/>
    <x v="17"/>
    <x v="17"/>
    <n v="2"/>
    <s v="기존"/>
    <s v="구독"/>
    <n v="1"/>
    <s v="한국정보처리학회지"/>
    <s v="한국정보처리학회"/>
    <s v="1226-9182"/>
    <s v="연6회"/>
    <n v="6"/>
    <n v="300000"/>
    <n v="60000"/>
    <n v="360000"/>
    <x v="2"/>
    <n v="360000"/>
    <x v="45"/>
    <m/>
  </r>
  <r>
    <n v="83"/>
    <x v="1"/>
    <x v="1"/>
    <s v="학과학술지"/>
    <x v="17"/>
    <x v="17"/>
    <n v="2"/>
    <s v="기존"/>
    <s v="구독"/>
    <n v="1"/>
    <s v="KIPS TCCS (한국정보처리학회지 부록)"/>
    <s v="한국정보처리학회"/>
    <m/>
    <s v="연12회"/>
    <n v="12"/>
    <m/>
    <m/>
    <n v="0"/>
    <x v="2"/>
    <n v="0"/>
    <x v="3"/>
    <m/>
  </r>
  <r>
    <n v="84"/>
    <x v="1"/>
    <x v="1"/>
    <s v="학과학술지"/>
    <x v="17"/>
    <x v="17"/>
    <n v="2"/>
    <s v="기존"/>
    <s v="구독"/>
    <n v="1"/>
    <s v="KIPS TSDE (한국정보처리학회지 부록)"/>
    <s v="한국정보처리학회"/>
    <m/>
    <s v="연12회"/>
    <n v="12"/>
    <m/>
    <m/>
    <n v="0"/>
    <x v="2"/>
    <n v="0"/>
    <x v="3"/>
    <m/>
  </r>
  <r>
    <n v="85"/>
    <x v="1"/>
    <x v="1"/>
    <s v="학과학술지"/>
    <x v="17"/>
    <x v="17"/>
    <n v="2"/>
    <s v="기존"/>
    <s v="구독"/>
    <n v="1"/>
    <s v="JIPS (한국정보처리학회지 부록)"/>
    <s v="한국정보처리학회"/>
    <m/>
    <s v="연4회"/>
    <n v="4"/>
    <m/>
    <m/>
    <n v="0"/>
    <x v="2"/>
    <n v="0"/>
    <x v="3"/>
    <m/>
  </r>
  <r>
    <n v="86"/>
    <x v="1"/>
    <x v="1"/>
    <s v="학과학술지"/>
    <x v="18"/>
    <x v="18"/>
    <n v="1"/>
    <s v="기존"/>
    <s v="구독"/>
    <n v="1"/>
    <s v="한국통신학회논문지"/>
    <s v="한국통신학회"/>
    <m/>
    <s v="연12회"/>
    <n v="12"/>
    <n v="300000"/>
    <n v="60000"/>
    <n v="360000"/>
    <x v="2"/>
    <n v="360000"/>
    <x v="45"/>
    <m/>
  </r>
  <r>
    <n v="87"/>
    <x v="1"/>
    <x v="1"/>
    <s v="학과학술지"/>
    <x v="18"/>
    <x v="18"/>
    <n v="2"/>
    <s v="기존"/>
    <s v="구독"/>
    <n v="1"/>
    <s v="정보와 통신 (한국통신학회논문지 부록)"/>
    <s v="한국통신학회"/>
    <m/>
    <s v="연12회"/>
    <n v="12"/>
    <m/>
    <m/>
    <n v="0"/>
    <x v="2"/>
    <n v="0"/>
    <x v="3"/>
    <m/>
  </r>
  <r>
    <n v="88"/>
    <x v="1"/>
    <x v="1"/>
    <s v="학과학술지"/>
    <x v="19"/>
    <x v="19"/>
    <n v="1"/>
    <s v="기존"/>
    <s v="구독"/>
    <n v="1"/>
    <s v="브랜드디자인학연구"/>
    <s v="한국브랜드디자인학회"/>
    <s v="1738-0863"/>
    <s v="연4회"/>
    <n v="4"/>
    <n v="500000"/>
    <n v="100000"/>
    <n v="600000"/>
    <x v="2"/>
    <n v="600000"/>
    <x v="32"/>
    <m/>
  </r>
  <r>
    <n v="89"/>
    <x v="2"/>
    <x v="1"/>
    <s v="학과학술지"/>
    <x v="19"/>
    <x v="19"/>
    <n v="2"/>
    <s v="기존"/>
    <s v="구독"/>
    <n v="1"/>
    <s v="Communication Arts"/>
    <s v="Communication Arts"/>
    <s v="0010-3519"/>
    <s v="격월간"/>
    <n v="6"/>
    <n v="110"/>
    <n v="22"/>
    <n v="132"/>
    <x v="2"/>
    <n v="154440"/>
    <x v="46"/>
    <m/>
  </r>
  <r>
    <n v="90"/>
    <x v="2"/>
    <x v="1"/>
    <s v="학과학술지"/>
    <x v="19"/>
    <x v="19"/>
    <n v="3"/>
    <s v="기존"/>
    <s v="구독"/>
    <n v="1"/>
    <s v="WIRED"/>
    <s v="Conde Nast Publications Inc."/>
    <s v="1059-1028"/>
    <s v="월간"/>
    <n v="12"/>
    <n v="77"/>
    <n v="15.4"/>
    <n v="92.4"/>
    <x v="2"/>
    <n v="108108"/>
    <x v="47"/>
    <m/>
  </r>
  <r>
    <n v="91"/>
    <x v="1"/>
    <x v="1"/>
    <s v="학과학술지"/>
    <x v="19"/>
    <x v="19"/>
    <n v="4"/>
    <s v="기존"/>
    <s v="구독"/>
    <n v="1"/>
    <s v="감성과학"/>
    <s v="한국감성과학회"/>
    <s v="1226-8593"/>
    <s v="연4회"/>
    <n v="4"/>
    <n v="100000"/>
    <n v="20000"/>
    <n v="120000"/>
    <x v="2"/>
    <n v="120000"/>
    <x v="6"/>
    <m/>
  </r>
  <r>
    <n v="92"/>
    <x v="2"/>
    <x v="1"/>
    <s v="학과학술지"/>
    <x v="20"/>
    <x v="20"/>
    <n v="1"/>
    <s v="기존"/>
    <s v="구독"/>
    <n v="1"/>
    <s v="El Croquis"/>
    <s v="El Croquis Editorial"/>
    <s v="0212-5633"/>
    <s v="연5회"/>
    <n v="5"/>
    <n v="395"/>
    <n v="79"/>
    <n v="474"/>
    <x v="2"/>
    <n v="554580"/>
    <x v="48"/>
    <m/>
  </r>
  <r>
    <n v="93"/>
    <x v="2"/>
    <x v="1"/>
    <s v="학과학술지"/>
    <x v="20"/>
    <x v="20"/>
    <n v="2"/>
    <s v="기존"/>
    <s v="구독"/>
    <n v="1"/>
    <s v="Domus"/>
    <s v="Editoriale Domus"/>
    <s v="0012-5377"/>
    <s v="년11회"/>
    <n v="11"/>
    <n v="220"/>
    <n v="44"/>
    <n v="264"/>
    <x v="2"/>
    <n v="308880"/>
    <x v="49"/>
    <m/>
  </r>
  <r>
    <n v="94"/>
    <x v="1"/>
    <x v="1"/>
    <s v="학과학술지"/>
    <x v="21"/>
    <x v="21"/>
    <n v="1"/>
    <s v="기존"/>
    <s v="구독"/>
    <n v="1"/>
    <s v="기초조형학연구"/>
    <s v="한국기초조형학회"/>
    <m/>
    <s v="연6회"/>
    <n v="6"/>
    <n v="300000"/>
    <n v="60000"/>
    <n v="360000"/>
    <x v="2"/>
    <n v="360000"/>
    <x v="45"/>
    <m/>
  </r>
  <r>
    <n v="95"/>
    <x v="1"/>
    <x v="1"/>
    <s v="학과학술지"/>
    <x v="21"/>
    <x v="21"/>
    <n v="2"/>
    <s v="신규"/>
    <s v="구독"/>
    <n v="1"/>
    <s v="디자인학연구"/>
    <s v="한국디자인학회"/>
    <s v="1226-8046"/>
    <s v="연4회"/>
    <n v="4"/>
    <n v="100000"/>
    <n v="20000"/>
    <n v="120000"/>
    <x v="2"/>
    <n v="120000"/>
    <x v="6"/>
    <m/>
  </r>
  <r>
    <n v="96"/>
    <x v="1"/>
    <x v="1"/>
    <s v="학과학술지"/>
    <x v="21"/>
    <x v="21"/>
    <n v="3"/>
    <s v="신규"/>
    <s v="구독"/>
    <n v="1"/>
    <s v="한국상품문화디자인 학회 논문집"/>
    <s v="한국상품문화디자인학회"/>
    <m/>
    <s v="연4회"/>
    <n v="4"/>
    <n v="200000"/>
    <n v="40000"/>
    <n v="240000"/>
    <x v="2"/>
    <n v="240000"/>
    <x v="20"/>
    <m/>
  </r>
  <r>
    <n v="97"/>
    <x v="1"/>
    <x v="2"/>
    <s v="교양지"/>
    <x v="22"/>
    <x v="22"/>
    <n v="1"/>
    <s v="기존"/>
    <s v="구독"/>
    <m/>
    <s v="가이드포스트"/>
    <s v="가이드포스트사"/>
    <s v="1227-2655"/>
    <s v="월간"/>
    <n v="12"/>
    <n v="3500"/>
    <m/>
    <n v="42000"/>
    <x v="2"/>
    <n v="42000"/>
    <x v="50"/>
    <m/>
  </r>
  <r>
    <n v="98"/>
    <x v="1"/>
    <x v="2"/>
    <s v="교양지"/>
    <x v="22"/>
    <x v="22"/>
    <n v="1"/>
    <s v="기존"/>
    <s v="구독"/>
    <m/>
    <s v="건축문화"/>
    <s v="에이엔씨"/>
    <s v="1227-0903"/>
    <s v="월간"/>
    <n v="12"/>
    <n v="20000"/>
    <m/>
    <n v="240000"/>
    <x v="2"/>
    <n v="240000"/>
    <x v="20"/>
    <m/>
  </r>
  <r>
    <n v="99"/>
    <x v="1"/>
    <x v="2"/>
    <s v="교양지"/>
    <x v="22"/>
    <x v="22"/>
    <n v="1"/>
    <s v="기존"/>
    <s v="구독"/>
    <m/>
    <s v="보그(Vogue 한국판)"/>
    <s v="두산매거진"/>
    <s v="1228-1166"/>
    <s v="월간"/>
    <n v="12"/>
    <n v="6500"/>
    <m/>
    <n v="78000"/>
    <x v="2"/>
    <n v="78000"/>
    <x v="51"/>
    <m/>
  </r>
  <r>
    <n v="100"/>
    <x v="1"/>
    <x v="2"/>
    <s v="교양지"/>
    <x v="22"/>
    <x v="22"/>
    <n v="1"/>
    <s v="기존"/>
    <s v="구독"/>
    <m/>
    <s v="빛과 소금  "/>
    <s v="두란노서원"/>
    <s v="1227-4658"/>
    <s v="월간"/>
    <n v="12"/>
    <n v="3500"/>
    <m/>
    <n v="42000"/>
    <x v="2"/>
    <n v="42000"/>
    <x v="50"/>
    <m/>
  </r>
  <r>
    <n v="101"/>
    <x v="1"/>
    <x v="2"/>
    <s v="교양지"/>
    <x v="22"/>
    <x v="22"/>
    <n v="1"/>
    <s v="기존"/>
    <s v="구독"/>
    <m/>
    <s v="시사IN"/>
    <s v="시사저널사"/>
    <s v="1228-405X"/>
    <s v="주간"/>
    <n v="50"/>
    <n v="4000"/>
    <m/>
    <n v="200000"/>
    <x v="2"/>
    <n v="196000"/>
    <x v="52"/>
    <m/>
  </r>
  <r>
    <n v="102"/>
    <x v="1"/>
    <x v="2"/>
    <s v="교양지"/>
    <x v="22"/>
    <x v="22"/>
    <n v="1"/>
    <s v="기존"/>
    <s v="구독"/>
    <m/>
    <s v="씨네 21"/>
    <s v="씨네21주식회사"/>
    <s v="1228-4025"/>
    <s v="주간"/>
    <n v="50"/>
    <n v="4000"/>
    <m/>
    <n v="200000"/>
    <x v="2"/>
    <n v="196000"/>
    <x v="52"/>
    <m/>
  </r>
  <r>
    <n v="103"/>
    <x v="1"/>
    <x v="2"/>
    <s v="교양지"/>
    <x v="22"/>
    <x v="22"/>
    <n v="1"/>
    <s v="기존"/>
    <s v="구독"/>
    <m/>
    <s v="한겨레21 "/>
    <s v="한겨레신문사"/>
    <s v="1228-4017"/>
    <s v="주간"/>
    <n v="50"/>
    <n v="4000"/>
    <m/>
    <n v="200000"/>
    <x v="2"/>
    <n v="200000"/>
    <x v="53"/>
    <m/>
  </r>
  <r>
    <n v="104"/>
    <x v="1"/>
    <x v="2"/>
    <s v="교양지"/>
    <x v="22"/>
    <x v="22"/>
    <n v="1"/>
    <s v="기존"/>
    <s v="구독"/>
    <m/>
    <s v="빠띠씨에"/>
    <s v="비앤씨월드"/>
    <s v="1739-4651"/>
    <s v="월간"/>
    <n v="12"/>
    <n v="9000"/>
    <m/>
    <n v="108000"/>
    <x v="2"/>
    <n v="108000"/>
    <x v="54"/>
    <m/>
  </r>
  <r>
    <n v="105"/>
    <x v="1"/>
    <x v="2"/>
    <s v="교양지"/>
    <x v="22"/>
    <x v="22"/>
    <n v="1"/>
    <s v="기존"/>
    <s v="구독"/>
    <m/>
    <s v="샘터"/>
    <s v="샘터사"/>
    <s v="1227-0032"/>
    <s v="월간"/>
    <n v="12"/>
    <n v="2500"/>
    <m/>
    <n v="30000"/>
    <x v="2"/>
    <n v="30000"/>
    <x v="44"/>
    <m/>
  </r>
  <r>
    <n v="106"/>
    <x v="1"/>
    <x v="2"/>
    <s v="교양지"/>
    <x v="22"/>
    <x v="22"/>
    <n v="1"/>
    <s v="기존"/>
    <s v="구독"/>
    <m/>
    <s v="쿠켄"/>
    <s v="미디어컴퍼니쿠켄"/>
    <s v="1228-1689"/>
    <s v="월간"/>
    <n v="12"/>
    <n v="7500"/>
    <m/>
    <n v="90000"/>
    <x v="2"/>
    <n v="90000"/>
    <x v="43"/>
    <m/>
  </r>
  <r>
    <n v="107"/>
    <x v="1"/>
    <x v="2"/>
    <s v="교양지"/>
    <x v="22"/>
    <x v="22"/>
    <n v="1"/>
    <s v="기존"/>
    <s v="구독"/>
    <m/>
    <s v="월간호텔 &amp; 레스토랑 "/>
    <s v="월간호텔 레스토랑"/>
    <s v="1227-6839"/>
    <s v="월간"/>
    <n v="12"/>
    <n v="9000"/>
    <m/>
    <n v="108000"/>
    <x v="2"/>
    <n v="108000"/>
    <x v="54"/>
    <m/>
  </r>
  <r>
    <n v="108"/>
    <x v="1"/>
    <x v="2"/>
    <s v="교양지"/>
    <x v="22"/>
    <x v="22"/>
    <n v="1"/>
    <s v="기존"/>
    <s v="구독"/>
    <m/>
    <s v="하버드 비즈니스 리뷰"/>
    <s v="동아일보사"/>
    <m/>
    <s v="연10회"/>
    <n v="10"/>
    <n v="17000"/>
    <m/>
    <n v="170000"/>
    <x v="2"/>
    <n v="170000"/>
    <x v="55"/>
    <m/>
  </r>
  <r>
    <n v="111"/>
    <x v="0"/>
    <x v="0"/>
    <m/>
    <x v="0"/>
    <x v="0"/>
    <m/>
    <m/>
    <m/>
    <m/>
    <m/>
    <m/>
    <m/>
    <m/>
    <m/>
    <m/>
    <m/>
    <m/>
    <x v="1"/>
    <m/>
    <x v="1"/>
    <m/>
  </r>
  <r>
    <n v="112"/>
    <x v="0"/>
    <x v="0"/>
    <m/>
    <x v="0"/>
    <x v="0"/>
    <m/>
    <m/>
    <m/>
    <m/>
    <m/>
    <m/>
    <m/>
    <m/>
    <m/>
    <m/>
    <m/>
    <m/>
    <x v="1"/>
    <m/>
    <x v="1"/>
    <m/>
  </r>
  <r>
    <n v="113"/>
    <x v="0"/>
    <x v="0"/>
    <m/>
    <x v="0"/>
    <x v="0"/>
    <m/>
    <m/>
    <m/>
    <m/>
    <m/>
    <m/>
    <m/>
    <m/>
    <m/>
    <m/>
    <m/>
    <m/>
    <x v="1"/>
    <m/>
    <x v="1"/>
    <m/>
  </r>
  <r>
    <n v="114"/>
    <x v="0"/>
    <x v="0"/>
    <m/>
    <x v="0"/>
    <x v="0"/>
    <m/>
    <m/>
    <m/>
    <m/>
    <m/>
    <m/>
    <m/>
    <m/>
    <m/>
    <m/>
    <m/>
    <m/>
    <x v="1"/>
    <m/>
    <x v="1"/>
    <m/>
  </r>
  <r>
    <n v="115"/>
    <x v="0"/>
    <x v="0"/>
    <m/>
    <x v="0"/>
    <x v="0"/>
    <m/>
    <m/>
    <m/>
    <m/>
    <m/>
    <m/>
    <m/>
    <m/>
    <m/>
    <m/>
    <m/>
    <m/>
    <x v="1"/>
    <m/>
    <x v="1"/>
    <m/>
  </r>
  <r>
    <n v="116"/>
    <x v="0"/>
    <x v="0"/>
    <m/>
    <x v="0"/>
    <x v="0"/>
    <m/>
    <m/>
    <m/>
    <m/>
    <m/>
    <m/>
    <m/>
    <m/>
    <m/>
    <m/>
    <m/>
    <m/>
    <x v="1"/>
    <m/>
    <x v="1"/>
    <m/>
  </r>
  <r>
    <n v="117"/>
    <x v="0"/>
    <x v="0"/>
    <m/>
    <x v="0"/>
    <x v="0"/>
    <m/>
    <m/>
    <m/>
    <m/>
    <m/>
    <m/>
    <m/>
    <m/>
    <m/>
    <m/>
    <m/>
    <m/>
    <x v="1"/>
    <m/>
    <x v="1"/>
    <m/>
  </r>
  <r>
    <n v="118"/>
    <x v="0"/>
    <x v="0"/>
    <m/>
    <x v="0"/>
    <x v="0"/>
    <m/>
    <m/>
    <m/>
    <m/>
    <m/>
    <m/>
    <m/>
    <m/>
    <m/>
    <m/>
    <m/>
    <m/>
    <x v="1"/>
    <m/>
    <x v="1"/>
    <m/>
  </r>
  <r>
    <n v="119"/>
    <x v="0"/>
    <x v="0"/>
    <m/>
    <x v="0"/>
    <x v="0"/>
    <m/>
    <m/>
    <m/>
    <m/>
    <m/>
    <m/>
    <m/>
    <m/>
    <m/>
    <m/>
    <m/>
    <m/>
    <x v="1"/>
    <m/>
    <x v="1"/>
    <m/>
  </r>
  <r>
    <n v="120"/>
    <x v="0"/>
    <x v="0"/>
    <m/>
    <x v="0"/>
    <x v="0"/>
    <m/>
    <m/>
    <m/>
    <m/>
    <m/>
    <m/>
    <m/>
    <m/>
    <m/>
    <m/>
    <m/>
    <m/>
    <x v="1"/>
    <m/>
    <x v="1"/>
    <m/>
  </r>
  <r>
    <n v="121"/>
    <x v="0"/>
    <x v="0"/>
    <m/>
    <x v="0"/>
    <x v="0"/>
    <m/>
    <m/>
    <m/>
    <m/>
    <m/>
    <m/>
    <m/>
    <m/>
    <m/>
    <m/>
    <m/>
    <m/>
    <x v="1"/>
    <m/>
    <x v="1"/>
    <m/>
  </r>
  <r>
    <n v="122"/>
    <x v="0"/>
    <x v="0"/>
    <m/>
    <x v="0"/>
    <x v="0"/>
    <m/>
    <m/>
    <m/>
    <m/>
    <m/>
    <m/>
    <m/>
    <m/>
    <m/>
    <m/>
    <m/>
    <m/>
    <x v="1"/>
    <m/>
    <x v="1"/>
    <m/>
  </r>
  <r>
    <n v="123"/>
    <x v="0"/>
    <x v="0"/>
    <m/>
    <x v="0"/>
    <x v="0"/>
    <m/>
    <m/>
    <m/>
    <m/>
    <m/>
    <m/>
    <m/>
    <m/>
    <m/>
    <m/>
    <m/>
    <m/>
    <x v="1"/>
    <m/>
    <x v="1"/>
    <m/>
  </r>
  <r>
    <n v="124"/>
    <x v="0"/>
    <x v="0"/>
    <m/>
    <x v="0"/>
    <x v="0"/>
    <m/>
    <m/>
    <m/>
    <m/>
    <m/>
    <m/>
    <m/>
    <m/>
    <m/>
    <m/>
    <m/>
    <m/>
    <x v="1"/>
    <m/>
    <x v="1"/>
    <m/>
  </r>
  <r>
    <n v="125"/>
    <x v="0"/>
    <x v="0"/>
    <m/>
    <x v="0"/>
    <x v="0"/>
    <m/>
    <m/>
    <m/>
    <m/>
    <m/>
    <m/>
    <m/>
    <m/>
    <m/>
    <m/>
    <m/>
    <m/>
    <x v="1"/>
    <m/>
    <x v="1"/>
    <m/>
  </r>
  <r>
    <n v="126"/>
    <x v="0"/>
    <x v="0"/>
    <m/>
    <x v="0"/>
    <x v="0"/>
    <m/>
    <m/>
    <m/>
    <m/>
    <m/>
    <m/>
    <m/>
    <m/>
    <m/>
    <m/>
    <m/>
    <m/>
    <x v="1"/>
    <m/>
    <x v="1"/>
    <m/>
  </r>
  <r>
    <n v="127"/>
    <x v="0"/>
    <x v="0"/>
    <m/>
    <x v="0"/>
    <x v="0"/>
    <m/>
    <m/>
    <m/>
    <m/>
    <m/>
    <m/>
    <m/>
    <m/>
    <m/>
    <m/>
    <m/>
    <m/>
    <x v="1"/>
    <m/>
    <x v="1"/>
    <m/>
  </r>
  <r>
    <n v="128"/>
    <x v="0"/>
    <x v="0"/>
    <m/>
    <x v="0"/>
    <x v="0"/>
    <m/>
    <m/>
    <m/>
    <m/>
    <m/>
    <m/>
    <m/>
    <m/>
    <m/>
    <m/>
    <m/>
    <m/>
    <x v="1"/>
    <m/>
    <x v="1"/>
    <m/>
  </r>
  <r>
    <n v="129"/>
    <x v="0"/>
    <x v="0"/>
    <m/>
    <x v="0"/>
    <x v="0"/>
    <m/>
    <m/>
    <m/>
    <m/>
    <m/>
    <m/>
    <m/>
    <m/>
    <m/>
    <m/>
    <m/>
    <m/>
    <x v="1"/>
    <m/>
    <x v="1"/>
    <m/>
  </r>
  <r>
    <n v="130"/>
    <x v="0"/>
    <x v="0"/>
    <m/>
    <x v="0"/>
    <x v="0"/>
    <m/>
    <m/>
    <m/>
    <m/>
    <m/>
    <m/>
    <m/>
    <m/>
    <m/>
    <m/>
    <m/>
    <m/>
    <x v="1"/>
    <m/>
    <x v="1"/>
    <m/>
  </r>
  <r>
    <n v="131"/>
    <x v="0"/>
    <x v="0"/>
    <m/>
    <x v="0"/>
    <x v="0"/>
    <m/>
    <m/>
    <m/>
    <m/>
    <m/>
    <m/>
    <m/>
    <m/>
    <m/>
    <m/>
    <m/>
    <m/>
    <x v="1"/>
    <m/>
    <x v="1"/>
    <m/>
  </r>
  <r>
    <n v="132"/>
    <x v="0"/>
    <x v="0"/>
    <m/>
    <x v="0"/>
    <x v="0"/>
    <m/>
    <m/>
    <m/>
    <m/>
    <m/>
    <m/>
    <m/>
    <m/>
    <m/>
    <m/>
    <m/>
    <m/>
    <x v="1"/>
    <m/>
    <x v="1"/>
    <m/>
  </r>
  <r>
    <n v="133"/>
    <x v="0"/>
    <x v="0"/>
    <m/>
    <x v="0"/>
    <x v="0"/>
    <m/>
    <m/>
    <m/>
    <m/>
    <m/>
    <m/>
    <m/>
    <m/>
    <m/>
    <m/>
    <m/>
    <m/>
    <x v="1"/>
    <m/>
    <x v="1"/>
    <m/>
  </r>
  <r>
    <n v="134"/>
    <x v="0"/>
    <x v="0"/>
    <m/>
    <x v="0"/>
    <x v="0"/>
    <m/>
    <m/>
    <m/>
    <m/>
    <m/>
    <m/>
    <m/>
    <m/>
    <m/>
    <m/>
    <m/>
    <m/>
    <x v="1"/>
    <m/>
    <x v="1"/>
    <m/>
  </r>
  <r>
    <n v="135"/>
    <x v="0"/>
    <x v="0"/>
    <m/>
    <x v="0"/>
    <x v="0"/>
    <m/>
    <m/>
    <m/>
    <m/>
    <m/>
    <m/>
    <m/>
    <m/>
    <m/>
    <m/>
    <m/>
    <m/>
    <x v="1"/>
    <m/>
    <x v="1"/>
    <m/>
  </r>
  <r>
    <n v="136"/>
    <x v="0"/>
    <x v="0"/>
    <m/>
    <x v="0"/>
    <x v="0"/>
    <m/>
    <m/>
    <m/>
    <m/>
    <m/>
    <m/>
    <m/>
    <m/>
    <m/>
    <m/>
    <m/>
    <m/>
    <x v="1"/>
    <m/>
    <x v="1"/>
    <m/>
  </r>
  <r>
    <n v="137"/>
    <x v="0"/>
    <x v="0"/>
    <m/>
    <x v="0"/>
    <x v="0"/>
    <m/>
    <m/>
    <m/>
    <m/>
    <m/>
    <m/>
    <m/>
    <m/>
    <m/>
    <m/>
    <m/>
    <m/>
    <x v="1"/>
    <m/>
    <x v="1"/>
    <m/>
  </r>
  <r>
    <m/>
    <x v="0"/>
    <x v="0"/>
    <m/>
    <x v="0"/>
    <x v="0"/>
    <m/>
    <m/>
    <m/>
    <m/>
    <m/>
    <m/>
    <m/>
    <m/>
    <m/>
    <m/>
    <m/>
    <m/>
    <x v="1"/>
    <m/>
    <x v="1"/>
    <m/>
  </r>
  <r>
    <m/>
    <x v="0"/>
    <x v="0"/>
    <m/>
    <x v="0"/>
    <x v="0"/>
    <m/>
    <m/>
    <m/>
    <m/>
    <m/>
    <m/>
    <m/>
    <m/>
    <m/>
    <m/>
    <m/>
    <m/>
    <x v="1"/>
    <m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피벗 테이블2" cacheId="0" applyNumberFormats="0" applyBorderFormats="0" applyFontFormats="0" applyPatternFormats="0" applyAlignmentFormats="0" applyWidthHeightFormats="1" dataCaption="값" grandTotalCaption="계" updatedVersion="4" minRefreshableVersion="3" useAutoFormatting="1" itemPrintTitles="1" createdVersion="4" indent="0" outline="1" outlineData="1" multipleFieldFilters="0">
  <location ref="A39:C45" firstHeaderRow="0" firstDataRow="1" firstDataCol="1" rowPageCount="2" colPageCount="1"/>
  <pivotFields count="23">
    <pivotField showAll="0"/>
    <pivotField axis="axisRow" multipleItemSelectionAllowed="1" showAll="0">
      <items count="4">
        <item x="0"/>
        <item x="1"/>
        <item h="1" x="2"/>
        <item t="default"/>
      </items>
    </pivotField>
    <pivotField axis="axisRow" showAll="0">
      <items count="4">
        <item x="1"/>
        <item x="0"/>
        <item x="2"/>
        <item t="default"/>
      </items>
    </pivotField>
    <pivotField showAll="0"/>
    <pivotField axis="axisPage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21"/>
        <item x="16"/>
        <item x="17"/>
        <item x="18"/>
        <item x="19"/>
        <item x="20"/>
        <item x="2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showAll="0"/>
  </pivotFields>
  <rowFields count="2">
    <field x="2"/>
    <field x="1"/>
  </rowFields>
  <rowItems count="6">
    <i>
      <x/>
    </i>
    <i r="1">
      <x/>
    </i>
    <i>
      <x v="1"/>
    </i>
    <i r="1">
      <x/>
    </i>
    <i r="1">
      <x v="1"/>
    </i>
    <i t="grand">
      <x/>
    </i>
  </rowItems>
  <colFields count="1">
    <field x="-2"/>
  </colFields>
  <colItems count="2">
    <i>
      <x/>
    </i>
    <i i="1">
      <x v="1"/>
    </i>
  </colItems>
  <pageFields count="2">
    <pageField fld="4" hier="-1"/>
    <pageField fld="5" hier="-1"/>
  </pageFields>
  <dataFields count="2">
    <dataField name="합계 : 종수" fld="10" baseField="1" baseItem="0"/>
    <dataField name="합계 : 견적금액(최종)" fld="21" baseField="2" baseItem="0" numFmtId="187"/>
  </dataFields>
  <formats count="25">
    <format dxfId="2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2">
      <pivotArea outline="0" collapsedLevelsAreSubtotals="1" fieldPosition="0"/>
    </format>
    <format dxfId="21">
      <pivotArea dataOnly="0" labelOnly="1" fieldPosition="0">
        <references count="1">
          <reference field="5" count="2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7"/>
            <x v="18"/>
            <x v="19"/>
            <x v="20"/>
            <x v="21"/>
          </reference>
        </references>
      </pivotArea>
    </format>
    <format dxfId="20">
      <pivotArea dataOnly="0" labelOnly="1" grandRow="1" outline="0" fieldPosition="0"/>
    </format>
    <format dxfId="19">
      <pivotArea grandRow="1" outline="0" collapsedLevelsAreSubtotals="1" fieldPosition="0"/>
    </format>
    <format dxfId="18">
      <pivotArea dataOnly="0" labelOnly="1" grandRow="1" outline="0" fieldPosition="0"/>
    </format>
    <format dxfId="17">
      <pivotArea type="all" dataOnly="0" outline="0" fieldPosition="0"/>
    </format>
    <format dxfId="16">
      <pivotArea grandRow="1" outline="0" collapsedLevelsAreSubtotals="1" fieldPosition="0"/>
    </format>
    <format dxfId="15">
      <pivotArea dataOnly="0" labelOnly="1" grandRow="1" outline="0" fieldPosition="0"/>
    </format>
    <format dxfId="14">
      <pivotArea type="all" dataOnly="0" outline="0" fieldPosition="0"/>
    </format>
    <format dxfId="13">
      <pivotArea collapsedLevelsAreSubtotals="1" fieldPosition="0">
        <references count="1">
          <reference field="5" count="1">
            <x v="0"/>
          </reference>
        </references>
      </pivotArea>
    </format>
    <format dxfId="12">
      <pivotArea dataOnly="0" labelOnly="1" fieldPosition="0">
        <references count="1">
          <reference field="5" count="1">
            <x v="0"/>
          </reference>
        </references>
      </pivotArea>
    </format>
    <format dxfId="11">
      <pivotArea collapsedLevelsAreSubtotals="1" fieldPosition="0">
        <references count="1">
          <reference field="5" count="1">
            <x v="3"/>
          </reference>
        </references>
      </pivotArea>
    </format>
    <format dxfId="10">
      <pivotArea dataOnly="0" labelOnly="1" fieldPosition="0">
        <references count="1">
          <reference field="5" count="1">
            <x v="3"/>
          </reference>
        </references>
      </pivotArea>
    </format>
    <format dxfId="9">
      <pivotArea collapsedLevelsAreSubtotals="1" fieldPosition="0">
        <references count="1">
          <reference field="5" count="1">
            <x v="8"/>
          </reference>
        </references>
      </pivotArea>
    </format>
    <format dxfId="8">
      <pivotArea dataOnly="0" labelOnly="1" fieldPosition="0">
        <references count="1">
          <reference field="5" count="1">
            <x v="8"/>
          </reference>
        </references>
      </pivotArea>
    </format>
    <format dxfId="7">
      <pivotArea collapsedLevelsAreSubtotals="1" fieldPosition="0">
        <references count="1">
          <reference field="5" count="1">
            <x v="10"/>
          </reference>
        </references>
      </pivotArea>
    </format>
    <format dxfId="6">
      <pivotArea dataOnly="0" labelOnly="1" fieldPosition="0">
        <references count="1">
          <reference field="5" count="1">
            <x v="10"/>
          </reference>
        </references>
      </pivotArea>
    </format>
    <format dxfId="5">
      <pivotArea collapsedLevelsAreSubtotals="1" fieldPosition="0">
        <references count="1">
          <reference field="5" count="1">
            <x v="12"/>
          </reference>
        </references>
      </pivotArea>
    </format>
    <format dxfId="4">
      <pivotArea dataOnly="0" labelOnly="1" fieldPosition="0">
        <references count="1">
          <reference field="5" count="1">
            <x v="12"/>
          </reference>
        </references>
      </pivotArea>
    </format>
    <format dxfId="3">
      <pivotArea collapsedLevelsAreSubtotals="1" fieldPosition="0">
        <references count="1">
          <reference field="5" count="1">
            <x v="20"/>
          </reference>
        </references>
      </pivotArea>
    </format>
    <format dxfId="2">
      <pivotArea dataOnly="0" labelOnly="1" fieldPosition="0">
        <references count="1">
          <reference field="5" count="1">
            <x v="20"/>
          </reference>
        </references>
      </pivotArea>
    </format>
    <format dxfId="1">
      <pivotArea collapsedLevelsAreSubtotals="1" fieldPosition="0">
        <references count="1">
          <reference field="5" count="1">
            <x v="21"/>
          </reference>
        </references>
      </pivotArea>
    </format>
    <format dxfId="0">
      <pivotArea dataOnly="0" labelOnly="1" fieldPosition="0">
        <references count="1">
          <reference field="5" count="1">
            <x v="2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grandTotalCaption="계" updatedVersion="4" minRefreshableVersion="3" useAutoFormatting="1" itemPrintTitles="1" createdVersion="4" indent="0" outline="1" outlineData="1" multipleFieldFilters="0">
  <location ref="A5:C27" firstHeaderRow="0" firstDataRow="1" firstDataCol="1" rowPageCount="3" colPageCount="1"/>
  <pivotFields count="23"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axis="axisPage" showAll="0">
      <items count="4">
        <item x="1"/>
        <item x="0"/>
        <item x="2"/>
        <item t="default"/>
      </items>
    </pivotField>
    <pivotField showAll="0"/>
    <pivotField axis="axisPage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21"/>
        <item x="16"/>
        <item x="17"/>
        <item x="18"/>
        <item x="19"/>
        <item x="20"/>
        <item x="2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showAll="0"/>
  </pivotFields>
  <rowFields count="1">
    <field x="5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7"/>
    </i>
    <i>
      <x v="18"/>
    </i>
    <i>
      <x v="19"/>
    </i>
    <i>
      <x v="20"/>
    </i>
    <i>
      <x v="21"/>
    </i>
    <i t="grand">
      <x/>
    </i>
  </rowItems>
  <colFields count="1">
    <field x="-2"/>
  </colFields>
  <colItems count="2">
    <i>
      <x/>
    </i>
    <i i="1">
      <x v="1"/>
    </i>
  </colItems>
  <pageFields count="3">
    <pageField fld="1" hier="-1"/>
    <pageField fld="2" item="1" hier="-1"/>
    <pageField fld="4" hier="-1"/>
  </pageFields>
  <dataFields count="2">
    <dataField name="합계 : 종수" fld="10" baseField="1" baseItem="0"/>
    <dataField name="합계 : 견적금액(최종)" fld="21" baseField="2" baseItem="0" numFmtId="187"/>
  </dataFields>
  <formats count="25">
    <format dxfId="4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7">
      <pivotArea outline="0" collapsedLevelsAreSubtotals="1" fieldPosition="0"/>
    </format>
    <format dxfId="46">
      <pivotArea dataOnly="0" labelOnly="1" fieldPosition="0">
        <references count="1">
          <reference field="5" count="2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7"/>
            <x v="18"/>
            <x v="19"/>
            <x v="20"/>
            <x v="21"/>
          </reference>
        </references>
      </pivotArea>
    </format>
    <format dxfId="45">
      <pivotArea dataOnly="0" labelOnly="1" grandRow="1" outline="0" fieldPosition="0"/>
    </format>
    <format dxfId="44">
      <pivotArea grandRow="1" outline="0" collapsedLevelsAreSubtotals="1" fieldPosition="0"/>
    </format>
    <format dxfId="43">
      <pivotArea dataOnly="0" labelOnly="1" grandRow="1" outline="0" fieldPosition="0"/>
    </format>
    <format dxfId="42">
      <pivotArea type="all" dataOnly="0" outline="0" fieldPosition="0"/>
    </format>
    <format dxfId="41">
      <pivotArea grandRow="1" outline="0" collapsedLevelsAreSubtotals="1" fieldPosition="0"/>
    </format>
    <format dxfId="40">
      <pivotArea dataOnly="0" labelOnly="1" grandRow="1" outline="0" fieldPosition="0"/>
    </format>
    <format dxfId="39">
      <pivotArea type="all" dataOnly="0" outline="0" fieldPosition="0"/>
    </format>
    <format dxfId="38">
      <pivotArea collapsedLevelsAreSubtotals="1" fieldPosition="0">
        <references count="1">
          <reference field="5" count="1">
            <x v="0"/>
          </reference>
        </references>
      </pivotArea>
    </format>
    <format dxfId="37">
      <pivotArea dataOnly="0" labelOnly="1" fieldPosition="0">
        <references count="1">
          <reference field="5" count="1">
            <x v="0"/>
          </reference>
        </references>
      </pivotArea>
    </format>
    <format dxfId="36">
      <pivotArea collapsedLevelsAreSubtotals="1" fieldPosition="0">
        <references count="1">
          <reference field="5" count="1">
            <x v="3"/>
          </reference>
        </references>
      </pivotArea>
    </format>
    <format dxfId="35">
      <pivotArea dataOnly="0" labelOnly="1" fieldPosition="0">
        <references count="1">
          <reference field="5" count="1">
            <x v="3"/>
          </reference>
        </references>
      </pivotArea>
    </format>
    <format dxfId="34">
      <pivotArea collapsedLevelsAreSubtotals="1" fieldPosition="0">
        <references count="1">
          <reference field="5" count="1">
            <x v="8"/>
          </reference>
        </references>
      </pivotArea>
    </format>
    <format dxfId="33">
      <pivotArea dataOnly="0" labelOnly="1" fieldPosition="0">
        <references count="1">
          <reference field="5" count="1">
            <x v="8"/>
          </reference>
        </references>
      </pivotArea>
    </format>
    <format dxfId="32">
      <pivotArea collapsedLevelsAreSubtotals="1" fieldPosition="0">
        <references count="1">
          <reference field="5" count="1">
            <x v="10"/>
          </reference>
        </references>
      </pivotArea>
    </format>
    <format dxfId="31">
      <pivotArea dataOnly="0" labelOnly="1" fieldPosition="0">
        <references count="1">
          <reference field="5" count="1">
            <x v="10"/>
          </reference>
        </references>
      </pivotArea>
    </format>
    <format dxfId="30">
      <pivotArea collapsedLevelsAreSubtotals="1" fieldPosition="0">
        <references count="1">
          <reference field="5" count="1">
            <x v="12"/>
          </reference>
        </references>
      </pivotArea>
    </format>
    <format dxfId="29">
      <pivotArea dataOnly="0" labelOnly="1" fieldPosition="0">
        <references count="1">
          <reference field="5" count="1">
            <x v="12"/>
          </reference>
        </references>
      </pivotArea>
    </format>
    <format dxfId="28">
      <pivotArea collapsedLevelsAreSubtotals="1" fieldPosition="0">
        <references count="1">
          <reference field="5" count="1">
            <x v="20"/>
          </reference>
        </references>
      </pivotArea>
    </format>
    <format dxfId="27">
      <pivotArea dataOnly="0" labelOnly="1" fieldPosition="0">
        <references count="1">
          <reference field="5" count="1">
            <x v="20"/>
          </reference>
        </references>
      </pivotArea>
    </format>
    <format dxfId="26">
      <pivotArea collapsedLevelsAreSubtotals="1" fieldPosition="0">
        <references count="1">
          <reference field="5" count="1">
            <x v="21"/>
          </reference>
        </references>
      </pivotArea>
    </format>
    <format dxfId="25">
      <pivotArea dataOnly="0" labelOnly="1" fieldPosition="0">
        <references count="1">
          <reference field="5" count="1">
            <x v="2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피벗 테이블1" cacheId="1" applyNumberFormats="0" applyBorderFormats="0" applyFontFormats="0" applyPatternFormats="0" applyAlignmentFormats="0" applyWidthHeightFormats="1" dataCaption="값" updatedVersion="4" minRefreshableVersion="3" useAutoFormatting="1" itemPrintTitles="1" createdVersion="4" indent="0" outline="1" outlineData="1" multipleFieldFilters="0">
  <location ref="A4:B27" firstHeaderRow="1" firstDataRow="1" firstDataCol="1" rowPageCount="2" colPageCount="1"/>
  <pivotFields count="22">
    <pivotField showAll="0"/>
    <pivotField axis="axisPage" showAll="0">
      <items count="4">
        <item x="1"/>
        <item x="2"/>
        <item x="0"/>
        <item t="default"/>
      </items>
    </pivotField>
    <pivotField axis="axisPage" multipleItemSelectionAllowed="1" showAll="0">
      <items count="4">
        <item x="2"/>
        <item x="1"/>
        <item h="1" x="0"/>
        <item t="default"/>
      </items>
    </pivotField>
    <pivotField showAll="0"/>
    <pivotField showAll="0"/>
    <pivotField axis="axisRow" showAll="0">
      <items count="24">
        <item x="17"/>
        <item x="1"/>
        <item x="20"/>
        <item x="14"/>
        <item x="11"/>
        <item x="12"/>
        <item x="10"/>
        <item x="16"/>
        <item x="15"/>
        <item x="22"/>
        <item x="18"/>
        <item x="19"/>
        <item x="4"/>
        <item x="3"/>
        <item x="5"/>
        <item x="9"/>
        <item x="13"/>
        <item x="21"/>
        <item x="7"/>
        <item x="8"/>
        <item x="6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>
      <items count="4">
        <item x="2"/>
        <item x="0"/>
        <item x="1"/>
        <item t="default"/>
      </items>
    </pivotField>
    <pivotField showAll="0"/>
    <pivotField showAll="0"/>
    <pivotField showAll="0"/>
  </pivotFields>
  <rowFields count="1">
    <field x="5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Items count="1">
    <i/>
  </colItems>
  <pageFields count="2">
    <pageField fld="1" hier="-1"/>
    <pageField fld="2" hier="-1"/>
  </pageFields>
  <dataFields count="1">
    <dataField name="개수 : 종수" fld="1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workbookViewId="0">
      <selection activeCell="K18" sqref="K18"/>
    </sheetView>
  </sheetViews>
  <sheetFormatPr defaultRowHeight="16.5"/>
  <cols>
    <col min="1" max="1" width="17.25" customWidth="1"/>
    <col min="2" max="2" width="13" customWidth="1"/>
    <col min="3" max="3" width="20.75" style="51" customWidth="1"/>
    <col min="4" max="4" width="21.625" style="53" customWidth="1"/>
    <col min="5" max="5" width="15.25" style="52" customWidth="1"/>
    <col min="6" max="6" width="10.875" style="70" customWidth="1"/>
    <col min="7" max="22" width="10.875" customWidth="1"/>
    <col min="23" max="23" width="20.75" bestFit="1" customWidth="1"/>
    <col min="24" max="25" width="8.5" customWidth="1"/>
    <col min="26" max="27" width="9.625" bestFit="1" customWidth="1"/>
    <col min="28" max="29" width="8.5" customWidth="1"/>
    <col min="30" max="33" width="9.625" bestFit="1" customWidth="1"/>
    <col min="34" max="34" width="8.5" customWidth="1"/>
    <col min="35" max="36" width="9.625" bestFit="1" customWidth="1"/>
    <col min="37" max="41" width="8.5" customWidth="1"/>
    <col min="42" max="42" width="9.625" bestFit="1" customWidth="1"/>
    <col min="43" max="43" width="8.5" customWidth="1"/>
    <col min="44" max="44" width="9.625" bestFit="1" customWidth="1"/>
    <col min="45" max="45" width="15.875" bestFit="1" customWidth="1"/>
    <col min="46" max="46" width="25.625" bestFit="1" customWidth="1"/>
  </cols>
  <sheetData>
    <row r="1" spans="1:6">
      <c r="A1" s="54" t="s">
        <v>1</v>
      </c>
      <c r="B1" s="55" t="s">
        <v>416</v>
      </c>
    </row>
    <row r="2" spans="1:6">
      <c r="A2" s="54" t="s">
        <v>164</v>
      </c>
      <c r="B2" s="55" t="s">
        <v>165</v>
      </c>
    </row>
    <row r="3" spans="1:6">
      <c r="A3" s="54" t="s">
        <v>446</v>
      </c>
      <c r="B3" s="55" t="s">
        <v>445</v>
      </c>
    </row>
    <row r="4" spans="1:6">
      <c r="C4"/>
    </row>
    <row r="5" spans="1:6">
      <c r="A5" s="54" t="s">
        <v>414</v>
      </c>
      <c r="B5" s="55" t="s">
        <v>415</v>
      </c>
      <c r="C5" s="56" t="s">
        <v>444</v>
      </c>
      <c r="D5" s="57" t="s">
        <v>447</v>
      </c>
      <c r="E5" s="58"/>
    </row>
    <row r="6" spans="1:6">
      <c r="A6" s="65" t="s">
        <v>14</v>
      </c>
      <c r="B6" s="66">
        <v>13</v>
      </c>
      <c r="C6" s="67">
        <v>5618861</v>
      </c>
      <c r="D6" s="68">
        <v>3767834</v>
      </c>
      <c r="E6" s="69">
        <f>D6-C6</f>
        <v>-1851027</v>
      </c>
      <c r="F6" s="71">
        <f>E6/D6*-100</f>
        <v>49.127084685790294</v>
      </c>
    </row>
    <row r="7" spans="1:6">
      <c r="A7" s="59" t="s">
        <v>35</v>
      </c>
      <c r="B7" s="60">
        <v>7</v>
      </c>
      <c r="C7" s="56">
        <v>942336</v>
      </c>
      <c r="D7" s="61">
        <v>1114926</v>
      </c>
      <c r="E7" s="58">
        <f t="shared" ref="E7:E30" si="0">D7-C7</f>
        <v>172590</v>
      </c>
      <c r="F7" s="70">
        <f t="shared" ref="F7:F30" si="1">E7/D7*-100</f>
        <v>-15.479951135770445</v>
      </c>
    </row>
    <row r="8" spans="1:6">
      <c r="A8" s="59" t="s">
        <v>216</v>
      </c>
      <c r="B8" s="60">
        <v>2</v>
      </c>
      <c r="C8" s="56">
        <v>156000</v>
      </c>
      <c r="D8" s="61">
        <v>872551</v>
      </c>
      <c r="E8" s="58">
        <f t="shared" si="0"/>
        <v>716551</v>
      </c>
      <c r="F8" s="70">
        <f t="shared" si="1"/>
        <v>-82.121388893027458</v>
      </c>
    </row>
    <row r="9" spans="1:6">
      <c r="A9" s="65" t="s">
        <v>46</v>
      </c>
      <c r="B9" s="66">
        <v>4</v>
      </c>
      <c r="C9" s="67">
        <v>1412697</v>
      </c>
      <c r="D9" s="68">
        <v>1366115</v>
      </c>
      <c r="E9" s="69">
        <f t="shared" si="0"/>
        <v>-46582</v>
      </c>
      <c r="F9" s="71">
        <f t="shared" si="1"/>
        <v>3.4098154254949256</v>
      </c>
    </row>
    <row r="10" spans="1:6">
      <c r="A10" s="59" t="s">
        <v>55</v>
      </c>
      <c r="B10" s="60">
        <v>8</v>
      </c>
      <c r="C10" s="56">
        <v>1053504</v>
      </c>
      <c r="D10" s="61">
        <v>793228</v>
      </c>
      <c r="E10" s="58">
        <f t="shared" si="0"/>
        <v>-260276</v>
      </c>
      <c r="F10" s="70">
        <f t="shared" si="1"/>
        <v>32.812255744880417</v>
      </c>
    </row>
    <row r="11" spans="1:6">
      <c r="A11" s="59" t="s">
        <v>252</v>
      </c>
      <c r="B11" s="60">
        <v>3</v>
      </c>
      <c r="C11" s="56">
        <v>372000</v>
      </c>
      <c r="D11" s="61">
        <v>365766</v>
      </c>
      <c r="E11" s="58">
        <f t="shared" si="0"/>
        <v>-6234</v>
      </c>
      <c r="F11" s="70">
        <f t="shared" si="1"/>
        <v>1.7043683666606519</v>
      </c>
    </row>
    <row r="12" spans="1:6">
      <c r="A12" s="59" t="s">
        <v>66</v>
      </c>
      <c r="B12" s="60">
        <v>2</v>
      </c>
      <c r="C12" s="56">
        <v>409690</v>
      </c>
      <c r="D12" s="61">
        <v>1101706</v>
      </c>
      <c r="E12" s="58">
        <f t="shared" si="0"/>
        <v>692016</v>
      </c>
      <c r="F12" s="70">
        <f t="shared" si="1"/>
        <v>-62.813128003296704</v>
      </c>
    </row>
    <row r="13" spans="1:6">
      <c r="A13" s="59" t="s">
        <v>75</v>
      </c>
      <c r="B13" s="60">
        <v>5</v>
      </c>
      <c r="C13" s="56">
        <v>1670746</v>
      </c>
      <c r="D13" s="61">
        <v>1410184</v>
      </c>
      <c r="E13" s="58">
        <f t="shared" si="0"/>
        <v>-260562</v>
      </c>
      <c r="F13" s="70">
        <f t="shared" si="1"/>
        <v>18.477163263801035</v>
      </c>
    </row>
    <row r="14" spans="1:6">
      <c r="A14" s="65" t="s">
        <v>69</v>
      </c>
      <c r="B14" s="66">
        <v>6</v>
      </c>
      <c r="C14" s="67">
        <v>838656</v>
      </c>
      <c r="D14" s="68">
        <v>594921</v>
      </c>
      <c r="E14" s="69">
        <f t="shared" si="0"/>
        <v>-243735</v>
      </c>
      <c r="F14" s="71">
        <f t="shared" si="1"/>
        <v>40.969305168249228</v>
      </c>
    </row>
    <row r="15" spans="1:6">
      <c r="A15" s="59" t="s">
        <v>86</v>
      </c>
      <c r="B15" s="60">
        <v>4</v>
      </c>
      <c r="C15" s="56">
        <v>1020768</v>
      </c>
      <c r="D15" s="61">
        <v>766787</v>
      </c>
      <c r="E15" s="58">
        <f t="shared" si="0"/>
        <v>-253981</v>
      </c>
      <c r="F15" s="70">
        <f t="shared" si="1"/>
        <v>33.122757688901871</v>
      </c>
    </row>
    <row r="16" spans="1:6">
      <c r="A16" s="65" t="s">
        <v>90</v>
      </c>
      <c r="B16" s="66">
        <v>3</v>
      </c>
      <c r="C16" s="67">
        <v>1288665</v>
      </c>
      <c r="D16" s="68">
        <v>793228</v>
      </c>
      <c r="E16" s="69">
        <f t="shared" si="0"/>
        <v>-495437</v>
      </c>
      <c r="F16" s="71">
        <f t="shared" si="1"/>
        <v>62.458334804116845</v>
      </c>
    </row>
    <row r="17" spans="1:6">
      <c r="A17" s="59" t="s">
        <v>107</v>
      </c>
      <c r="B17" s="60">
        <v>6</v>
      </c>
      <c r="C17" s="56">
        <v>919256</v>
      </c>
      <c r="D17" s="61">
        <v>806449</v>
      </c>
      <c r="E17" s="58">
        <f t="shared" si="0"/>
        <v>-112807</v>
      </c>
      <c r="F17" s="70">
        <f t="shared" si="1"/>
        <v>13.988113321487161</v>
      </c>
    </row>
    <row r="18" spans="1:6">
      <c r="A18" s="65" t="s">
        <v>126</v>
      </c>
      <c r="B18" s="66">
        <v>2</v>
      </c>
      <c r="C18" s="67">
        <v>885159</v>
      </c>
      <c r="D18" s="68">
        <v>881365</v>
      </c>
      <c r="E18" s="69">
        <f t="shared" si="0"/>
        <v>-3794</v>
      </c>
      <c r="F18" s="71">
        <f t="shared" si="1"/>
        <v>0.43046864806294782</v>
      </c>
    </row>
    <row r="19" spans="1:6">
      <c r="A19" s="59" t="s">
        <v>291</v>
      </c>
      <c r="B19" s="60">
        <v>9</v>
      </c>
      <c r="C19" s="56">
        <v>1044000</v>
      </c>
      <c r="D19" s="62">
        <v>775601</v>
      </c>
      <c r="E19" s="58">
        <f t="shared" si="0"/>
        <v>-268399</v>
      </c>
      <c r="F19" s="70">
        <f t="shared" si="1"/>
        <v>34.605293185542571</v>
      </c>
    </row>
    <row r="20" spans="1:6">
      <c r="A20" s="59" t="s">
        <v>306</v>
      </c>
      <c r="B20" s="60">
        <v>5</v>
      </c>
      <c r="C20" s="56">
        <v>660000</v>
      </c>
      <c r="D20" s="62">
        <v>440682</v>
      </c>
      <c r="E20" s="58">
        <f t="shared" si="0"/>
        <v>-219318</v>
      </c>
      <c r="F20" s="70">
        <f t="shared" si="1"/>
        <v>49.76785981728321</v>
      </c>
    </row>
    <row r="21" spans="1:6">
      <c r="A21" s="59" t="s">
        <v>319</v>
      </c>
      <c r="B21" s="60">
        <v>4</v>
      </c>
      <c r="C21" s="56">
        <v>600000</v>
      </c>
      <c r="D21" s="62">
        <v>753567</v>
      </c>
      <c r="E21" s="58">
        <f t="shared" si="0"/>
        <v>153567</v>
      </c>
      <c r="F21" s="70">
        <f t="shared" si="1"/>
        <v>-20.378679002663333</v>
      </c>
    </row>
    <row r="22" spans="1:6">
      <c r="A22" s="59" t="s">
        <v>326</v>
      </c>
      <c r="B22" s="60">
        <v>5</v>
      </c>
      <c r="C22" s="56">
        <v>540000</v>
      </c>
      <c r="D22" s="62">
        <v>511192</v>
      </c>
      <c r="E22" s="58">
        <f t="shared" si="0"/>
        <v>-28808</v>
      </c>
      <c r="F22" s="70">
        <f t="shared" si="1"/>
        <v>5.6354559539272913</v>
      </c>
    </row>
    <row r="23" spans="1:6">
      <c r="A23" s="59" t="s">
        <v>349</v>
      </c>
      <c r="B23" s="60">
        <v>2</v>
      </c>
      <c r="C23" s="56">
        <v>360000</v>
      </c>
      <c r="D23" s="61">
        <v>661024</v>
      </c>
      <c r="E23" s="58">
        <f t="shared" si="0"/>
        <v>301024</v>
      </c>
      <c r="F23" s="70">
        <f t="shared" si="1"/>
        <v>-45.539042455342013</v>
      </c>
    </row>
    <row r="24" spans="1:6">
      <c r="A24" s="59" t="s">
        <v>133</v>
      </c>
      <c r="B24" s="60">
        <v>4</v>
      </c>
      <c r="C24" s="56">
        <v>641434</v>
      </c>
      <c r="D24" s="62">
        <v>722719</v>
      </c>
      <c r="E24" s="58">
        <f t="shared" si="0"/>
        <v>81285</v>
      </c>
      <c r="F24" s="70">
        <f t="shared" si="1"/>
        <v>-11.247109872578417</v>
      </c>
    </row>
    <row r="25" spans="1:6">
      <c r="A25" s="65" t="s">
        <v>144</v>
      </c>
      <c r="B25" s="66">
        <v>2</v>
      </c>
      <c r="C25" s="67">
        <v>1076966</v>
      </c>
      <c r="D25" s="68">
        <v>824076</v>
      </c>
      <c r="E25" s="69">
        <f t="shared" si="0"/>
        <v>-252890</v>
      </c>
      <c r="F25" s="71">
        <f t="shared" si="1"/>
        <v>30.687703561322017</v>
      </c>
    </row>
    <row r="26" spans="1:6">
      <c r="A26" s="65" t="s">
        <v>342</v>
      </c>
      <c r="B26" s="66">
        <v>2</v>
      </c>
      <c r="C26" s="67">
        <v>600000</v>
      </c>
      <c r="D26" s="68">
        <v>423055</v>
      </c>
      <c r="E26" s="69">
        <f t="shared" si="0"/>
        <v>-176945</v>
      </c>
      <c r="F26" s="71">
        <f t="shared" si="1"/>
        <v>41.82553095933153</v>
      </c>
    </row>
    <row r="27" spans="1:6">
      <c r="A27" s="72" t="s">
        <v>449</v>
      </c>
      <c r="B27" s="73">
        <v>98</v>
      </c>
      <c r="C27" s="74">
        <v>22110738</v>
      </c>
      <c r="D27" s="63">
        <f>SUM(D6:D26)</f>
        <v>19746976</v>
      </c>
      <c r="E27" s="58">
        <f t="shared" si="0"/>
        <v>-2363762</v>
      </c>
      <c r="F27" s="70">
        <f t="shared" si="1"/>
        <v>11.97024800151679</v>
      </c>
    </row>
    <row r="28" spans="1:6">
      <c r="A28" s="64" t="s">
        <v>448</v>
      </c>
      <c r="B28" s="55"/>
      <c r="C28" s="55"/>
      <c r="D28" s="57">
        <v>661024</v>
      </c>
      <c r="E28" s="58">
        <f t="shared" si="0"/>
        <v>661024</v>
      </c>
      <c r="F28" s="70">
        <f t="shared" si="1"/>
        <v>-100</v>
      </c>
    </row>
    <row r="29" spans="1:6">
      <c r="A29" s="64"/>
      <c r="B29" s="55"/>
      <c r="C29" s="55"/>
      <c r="D29" s="57"/>
      <c r="E29" s="58"/>
    </row>
    <row r="30" spans="1:6">
      <c r="A30" s="64" t="s">
        <v>450</v>
      </c>
      <c r="B30" s="55">
        <f>SUM(B27:B28)</f>
        <v>98</v>
      </c>
      <c r="C30" s="56">
        <f>SUM(C27:C28)</f>
        <v>22110738</v>
      </c>
      <c r="D30" s="57">
        <f>SUM(D27:D28)</f>
        <v>20408000</v>
      </c>
      <c r="E30" s="58">
        <f t="shared" si="0"/>
        <v>-1702738</v>
      </c>
      <c r="F30" s="70">
        <f t="shared" si="1"/>
        <v>8.343482947863583</v>
      </c>
    </row>
    <row r="31" spans="1:6">
      <c r="C31"/>
    </row>
    <row r="32" spans="1:6">
      <c r="C32"/>
    </row>
    <row r="33" spans="1:6">
      <c r="C33"/>
    </row>
    <row r="34" spans="1:6">
      <c r="C34"/>
    </row>
    <row r="36" spans="1:6">
      <c r="A36" s="54" t="s">
        <v>446</v>
      </c>
      <c r="B36" s="55" t="s">
        <v>445</v>
      </c>
    </row>
    <row r="37" spans="1:6">
      <c r="A37" s="54" t="s">
        <v>3</v>
      </c>
      <c r="B37" s="55" t="s">
        <v>445</v>
      </c>
    </row>
    <row r="38" spans="1:6">
      <c r="C38"/>
    </row>
    <row r="39" spans="1:6">
      <c r="A39" s="54" t="s">
        <v>414</v>
      </c>
      <c r="B39" s="55" t="s">
        <v>415</v>
      </c>
      <c r="C39" s="56" t="s">
        <v>444</v>
      </c>
      <c r="D39" s="57" t="s">
        <v>447</v>
      </c>
      <c r="E39" s="58"/>
    </row>
    <row r="40" spans="1:6">
      <c r="A40" s="59" t="s">
        <v>452</v>
      </c>
      <c r="B40" s="60">
        <v>15</v>
      </c>
      <c r="C40" s="56">
        <v>1976000</v>
      </c>
      <c r="D40" s="68">
        <v>3767834</v>
      </c>
      <c r="E40" s="69">
        <f>D40-C40</f>
        <v>1791834</v>
      </c>
      <c r="F40" s="71">
        <f>E40/D40*-100</f>
        <v>-47.556075984239222</v>
      </c>
    </row>
    <row r="41" spans="1:6">
      <c r="A41" s="102" t="s">
        <v>168</v>
      </c>
      <c r="B41" s="60">
        <v>15</v>
      </c>
      <c r="C41" s="56">
        <v>1976000</v>
      </c>
      <c r="D41" s="61">
        <v>1114926</v>
      </c>
      <c r="E41" s="58">
        <f t="shared" ref="E41:E62" si="2">D41-C41</f>
        <v>-861074</v>
      </c>
      <c r="F41" s="70">
        <f t="shared" ref="F41:F62" si="3">E41/D41*-100</f>
        <v>77.231493390592746</v>
      </c>
    </row>
    <row r="42" spans="1:6">
      <c r="A42" s="59" t="s">
        <v>165</v>
      </c>
      <c r="B42" s="60">
        <v>98</v>
      </c>
      <c r="C42" s="56">
        <v>22110738</v>
      </c>
      <c r="D42" s="61">
        <v>872551</v>
      </c>
      <c r="E42" s="58">
        <f t="shared" si="2"/>
        <v>-21238187</v>
      </c>
      <c r="F42" s="70">
        <f t="shared" si="3"/>
        <v>2434.033884552307</v>
      </c>
    </row>
    <row r="43" spans="1:6">
      <c r="A43" s="102" t="s">
        <v>168</v>
      </c>
      <c r="B43" s="60">
        <v>62</v>
      </c>
      <c r="C43" s="56">
        <v>7442400</v>
      </c>
      <c r="D43" s="68">
        <v>1366115</v>
      </c>
      <c r="E43" s="69">
        <f t="shared" si="2"/>
        <v>-6076285</v>
      </c>
      <c r="F43" s="71">
        <f t="shared" si="3"/>
        <v>444.78576108160735</v>
      </c>
    </row>
    <row r="44" spans="1:6">
      <c r="A44" s="102" t="s">
        <v>12</v>
      </c>
      <c r="B44" s="60">
        <v>36</v>
      </c>
      <c r="C44" s="56">
        <v>14668338</v>
      </c>
      <c r="D44" s="61">
        <v>793228</v>
      </c>
      <c r="E44" s="58">
        <f t="shared" si="2"/>
        <v>-13875110</v>
      </c>
      <c r="F44" s="70">
        <f t="shared" si="3"/>
        <v>1749.195691528791</v>
      </c>
    </row>
    <row r="45" spans="1:6">
      <c r="A45" s="72" t="s">
        <v>449</v>
      </c>
      <c r="B45" s="73">
        <v>113</v>
      </c>
      <c r="C45" s="74">
        <v>24086738</v>
      </c>
      <c r="D45" s="61">
        <v>365766</v>
      </c>
      <c r="E45" s="58">
        <f t="shared" si="2"/>
        <v>-23720972</v>
      </c>
      <c r="F45" s="70">
        <f t="shared" si="3"/>
        <v>6485.2862212452774</v>
      </c>
    </row>
    <row r="46" spans="1:6">
      <c r="C46"/>
      <c r="D46" s="61">
        <v>1101706</v>
      </c>
      <c r="E46" s="58">
        <f t="shared" si="2"/>
        <v>1101706</v>
      </c>
      <c r="F46" s="70">
        <f t="shared" si="3"/>
        <v>-100</v>
      </c>
    </row>
    <row r="47" spans="1:6">
      <c r="C47"/>
      <c r="D47" s="61">
        <v>1410184</v>
      </c>
      <c r="E47" s="58">
        <f t="shared" si="2"/>
        <v>1410184</v>
      </c>
      <c r="F47" s="70">
        <f t="shared" si="3"/>
        <v>-100</v>
      </c>
    </row>
    <row r="48" spans="1:6">
      <c r="C48"/>
      <c r="D48" s="68">
        <v>594921</v>
      </c>
      <c r="E48" s="69">
        <f t="shared" si="2"/>
        <v>594921</v>
      </c>
      <c r="F48" s="71">
        <f t="shared" si="3"/>
        <v>-100</v>
      </c>
    </row>
    <row r="49" spans="1:6">
      <c r="C49"/>
      <c r="D49" s="61">
        <v>766787</v>
      </c>
      <c r="E49" s="58">
        <f t="shared" si="2"/>
        <v>766787</v>
      </c>
      <c r="F49" s="70">
        <f t="shared" si="3"/>
        <v>-100</v>
      </c>
    </row>
    <row r="50" spans="1:6">
      <c r="C50"/>
      <c r="D50" s="68">
        <v>793228</v>
      </c>
      <c r="E50" s="69">
        <f t="shared" si="2"/>
        <v>793228</v>
      </c>
      <c r="F50" s="71">
        <f t="shared" si="3"/>
        <v>-100</v>
      </c>
    </row>
    <row r="51" spans="1:6">
      <c r="C51"/>
      <c r="D51" s="61">
        <v>806449</v>
      </c>
      <c r="E51" s="58">
        <f t="shared" si="2"/>
        <v>806449</v>
      </c>
      <c r="F51" s="70">
        <f t="shared" si="3"/>
        <v>-100</v>
      </c>
    </row>
    <row r="52" spans="1:6">
      <c r="C52"/>
      <c r="D52" s="68">
        <v>881365</v>
      </c>
      <c r="E52" s="69">
        <f t="shared" si="2"/>
        <v>881365</v>
      </c>
      <c r="F52" s="71">
        <f t="shared" si="3"/>
        <v>-100</v>
      </c>
    </row>
    <row r="53" spans="1:6">
      <c r="C53"/>
      <c r="D53" s="62">
        <v>775601</v>
      </c>
      <c r="E53" s="58">
        <f t="shared" si="2"/>
        <v>775601</v>
      </c>
      <c r="F53" s="70">
        <f t="shared" si="3"/>
        <v>-100</v>
      </c>
    </row>
    <row r="54" spans="1:6">
      <c r="C54"/>
      <c r="D54" s="62">
        <v>440682</v>
      </c>
      <c r="E54" s="58">
        <f t="shared" si="2"/>
        <v>440682</v>
      </c>
      <c r="F54" s="70">
        <f t="shared" si="3"/>
        <v>-100</v>
      </c>
    </row>
    <row r="55" spans="1:6">
      <c r="C55"/>
      <c r="D55" s="62">
        <v>753567</v>
      </c>
      <c r="E55" s="58">
        <f t="shared" si="2"/>
        <v>753567</v>
      </c>
      <c r="F55" s="70">
        <f t="shared" si="3"/>
        <v>-100</v>
      </c>
    </row>
    <row r="56" spans="1:6">
      <c r="C56"/>
      <c r="D56" s="62">
        <v>511192</v>
      </c>
      <c r="E56" s="58">
        <f t="shared" si="2"/>
        <v>511192</v>
      </c>
      <c r="F56" s="70">
        <f t="shared" si="3"/>
        <v>-100</v>
      </c>
    </row>
    <row r="57" spans="1:6">
      <c r="C57"/>
      <c r="D57" s="61">
        <v>661024</v>
      </c>
      <c r="E57" s="58">
        <f t="shared" si="2"/>
        <v>661024</v>
      </c>
      <c r="F57" s="70">
        <f t="shared" si="3"/>
        <v>-100</v>
      </c>
    </row>
    <row r="58" spans="1:6">
      <c r="C58"/>
      <c r="D58" s="62">
        <v>722719</v>
      </c>
      <c r="E58" s="58">
        <f t="shared" si="2"/>
        <v>722719</v>
      </c>
      <c r="F58" s="70">
        <f t="shared" si="3"/>
        <v>-100</v>
      </c>
    </row>
    <row r="59" spans="1:6">
      <c r="C59"/>
      <c r="D59" s="68">
        <v>824076</v>
      </c>
      <c r="E59" s="69">
        <f t="shared" si="2"/>
        <v>824076</v>
      </c>
      <c r="F59" s="71">
        <f t="shared" si="3"/>
        <v>-100</v>
      </c>
    </row>
    <row r="60" spans="1:6">
      <c r="C60"/>
      <c r="D60" s="68">
        <v>423055</v>
      </c>
      <c r="E60" s="69">
        <f t="shared" si="2"/>
        <v>423055</v>
      </c>
      <c r="F60" s="71">
        <f t="shared" si="3"/>
        <v>-100</v>
      </c>
    </row>
    <row r="61" spans="1:6">
      <c r="C61"/>
      <c r="D61" s="63">
        <f>SUM(D40:D60)</f>
        <v>19746976</v>
      </c>
      <c r="E61" s="58">
        <f t="shared" si="2"/>
        <v>19746976</v>
      </c>
      <c r="F61" s="70">
        <f t="shared" si="3"/>
        <v>-100</v>
      </c>
    </row>
    <row r="62" spans="1:6">
      <c r="A62" s="64" t="s">
        <v>448</v>
      </c>
      <c r="B62" s="55"/>
      <c r="C62" s="55"/>
      <c r="D62" s="57">
        <v>661024</v>
      </c>
      <c r="E62" s="58">
        <f t="shared" si="2"/>
        <v>661024</v>
      </c>
      <c r="F62" s="70">
        <f t="shared" si="3"/>
        <v>-100</v>
      </c>
    </row>
    <row r="63" spans="1:6">
      <c r="A63" s="64"/>
      <c r="B63" s="55"/>
      <c r="C63" s="55"/>
      <c r="D63" s="57"/>
      <c r="E63" s="58"/>
    </row>
    <row r="64" spans="1:6">
      <c r="A64" s="64" t="s">
        <v>450</v>
      </c>
      <c r="B64" s="55">
        <f>SUM(B61:B62)</f>
        <v>0</v>
      </c>
      <c r="C64" s="56">
        <f>SUM(C61:C62)</f>
        <v>0</v>
      </c>
      <c r="D64" s="57">
        <f>SUM(D61:D62)</f>
        <v>20408000</v>
      </c>
      <c r="E64" s="58">
        <f t="shared" ref="E64" si="4">D64-C64</f>
        <v>20408000</v>
      </c>
      <c r="F64" s="70">
        <f t="shared" ref="F64" si="5">E64/D64*-100</f>
        <v>-100</v>
      </c>
    </row>
    <row r="65" spans="3:3">
      <c r="C65"/>
    </row>
    <row r="66" spans="3:3">
      <c r="C66"/>
    </row>
    <row r="67" spans="3:3">
      <c r="C67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40"/>
  <sheetViews>
    <sheetView view="pageBreakPreview" zoomScale="80" zoomScaleNormal="100" zoomScaleSheetLayoutView="80" workbookViewId="0">
      <pane ySplit="1" topLeftCell="A83" activePane="bottomLeft" state="frozen"/>
      <selection pane="bottomLeft" activeCell="K18" sqref="K18"/>
    </sheetView>
  </sheetViews>
  <sheetFormatPr defaultRowHeight="24.95" customHeight="1" outlineLevelCol="1"/>
  <cols>
    <col min="1" max="2" width="9" style="3"/>
    <col min="3" max="3" width="12.5" style="27" bestFit="1" customWidth="1"/>
    <col min="4" max="4" width="10" style="3" bestFit="1" customWidth="1"/>
    <col min="5" max="5" width="12" style="3" bestFit="1" customWidth="1"/>
    <col min="6" max="6" width="15" style="3" bestFit="1" customWidth="1"/>
    <col min="7" max="8" width="12" style="3" bestFit="1" customWidth="1"/>
    <col min="9" max="9" width="12" style="3" customWidth="1"/>
    <col min="10" max="10" width="15.375" style="3" bestFit="1" customWidth="1"/>
    <col min="11" max="11" width="46.75" style="139" customWidth="1"/>
    <col min="12" max="12" width="34.375" style="139" customWidth="1"/>
    <col min="13" max="13" width="9.375" style="139" bestFit="1" customWidth="1"/>
    <col min="14" max="15" width="9" style="32"/>
    <col min="16" max="16" width="12.875" style="32" customWidth="1" outlineLevel="1"/>
    <col min="17" max="17" width="11.75" style="32" customWidth="1" outlineLevel="1"/>
    <col min="18" max="18" width="17.25" style="32" customWidth="1" outlineLevel="1"/>
    <col min="19" max="19" width="9" style="3"/>
    <col min="20" max="20" width="11.625" style="33" customWidth="1" outlineLevel="1"/>
    <col min="21" max="21" width="15" style="35" bestFit="1" customWidth="1"/>
    <col min="22" max="22" width="16.75" style="27" bestFit="1" customWidth="1"/>
    <col min="23" max="16384" width="9" style="3"/>
  </cols>
  <sheetData>
    <row r="1" spans="1:22" ht="24.95" customHeight="1">
      <c r="A1" s="1" t="s">
        <v>0</v>
      </c>
      <c r="B1" s="1" t="s">
        <v>1</v>
      </c>
      <c r="C1" s="2" t="s">
        <v>164</v>
      </c>
      <c r="D1" s="1" t="s">
        <v>2</v>
      </c>
      <c r="E1" s="86" t="s">
        <v>158</v>
      </c>
      <c r="F1" s="86" t="s">
        <v>3</v>
      </c>
      <c r="G1" s="86" t="s">
        <v>4</v>
      </c>
      <c r="H1" s="86" t="s">
        <v>5</v>
      </c>
      <c r="I1" s="86" t="s">
        <v>408</v>
      </c>
      <c r="J1" s="86" t="s">
        <v>409</v>
      </c>
      <c r="K1" s="106" t="s">
        <v>6</v>
      </c>
      <c r="L1" s="106" t="s">
        <v>7</v>
      </c>
      <c r="M1" s="106" t="s">
        <v>9</v>
      </c>
      <c r="N1" s="86" t="s">
        <v>10</v>
      </c>
      <c r="O1" s="87" t="s">
        <v>159</v>
      </c>
      <c r="P1" s="88" t="s">
        <v>160</v>
      </c>
      <c r="Q1" s="88" t="s">
        <v>161</v>
      </c>
      <c r="R1" s="88" t="s">
        <v>162</v>
      </c>
      <c r="S1" s="86" t="s">
        <v>8</v>
      </c>
      <c r="T1" s="89" t="s">
        <v>163</v>
      </c>
      <c r="U1" s="90" t="s">
        <v>442</v>
      </c>
      <c r="V1" s="91" t="s">
        <v>11</v>
      </c>
    </row>
    <row r="2" spans="1:22" ht="24.95" customHeight="1" thickBot="1">
      <c r="A2" s="1"/>
      <c r="B2" s="1"/>
      <c r="C2" s="2"/>
      <c r="D2" s="1"/>
      <c r="E2" s="103"/>
      <c r="F2" s="103"/>
      <c r="G2" s="103"/>
      <c r="H2" s="103"/>
      <c r="I2" s="103"/>
      <c r="J2" s="103"/>
      <c r="K2" s="107"/>
      <c r="L2" s="107"/>
      <c r="M2" s="107"/>
      <c r="N2" s="103"/>
      <c r="O2" s="105">
        <f>SUM(O3:O200)</f>
        <v>1031</v>
      </c>
      <c r="P2" s="105">
        <f t="shared" ref="P2:U2" si="0">SUM(P3:P200)</f>
        <v>10013376</v>
      </c>
      <c r="Q2" s="105">
        <f t="shared" si="0"/>
        <v>2595.1999999999994</v>
      </c>
      <c r="R2" s="105">
        <f t="shared" si="0"/>
        <v>12388.800000000001</v>
      </c>
      <c r="S2" s="105">
        <f t="shared" si="0"/>
        <v>113</v>
      </c>
      <c r="T2" s="105"/>
      <c r="U2" s="105">
        <f t="shared" si="0"/>
        <v>24086738</v>
      </c>
      <c r="V2" s="104"/>
    </row>
    <row r="3" spans="1:22" ht="24.95" customHeight="1" thickTop="1">
      <c r="A3" s="4">
        <v>1</v>
      </c>
      <c r="B3" s="2" t="s">
        <v>168</v>
      </c>
      <c r="C3" s="5" t="s">
        <v>166</v>
      </c>
      <c r="D3" s="4" t="s">
        <v>13</v>
      </c>
      <c r="E3" s="92">
        <v>1</v>
      </c>
      <c r="F3" s="92" t="s">
        <v>14</v>
      </c>
      <c r="G3" s="93"/>
      <c r="H3" s="92" t="s">
        <v>15</v>
      </c>
      <c r="I3" s="92" t="s">
        <v>407</v>
      </c>
      <c r="J3" s="92"/>
      <c r="K3" s="108" t="s">
        <v>169</v>
      </c>
      <c r="L3" s="109" t="s">
        <v>170</v>
      </c>
      <c r="M3" s="110" t="s">
        <v>171</v>
      </c>
      <c r="N3" s="96" t="s">
        <v>172</v>
      </c>
      <c r="O3" s="97">
        <v>6</v>
      </c>
      <c r="P3" s="98">
        <v>84000</v>
      </c>
      <c r="Q3" s="99"/>
      <c r="R3" s="99"/>
      <c r="S3" s="94">
        <v>1</v>
      </c>
      <c r="T3" s="98">
        <v>84000</v>
      </c>
      <c r="U3" s="100">
        <v>84000</v>
      </c>
      <c r="V3" s="101"/>
    </row>
    <row r="4" spans="1:22" ht="24.95" customHeight="1">
      <c r="A4" s="4">
        <v>2</v>
      </c>
      <c r="B4" s="2" t="s">
        <v>168</v>
      </c>
      <c r="C4" s="5" t="s">
        <v>166</v>
      </c>
      <c r="D4" s="4" t="s">
        <v>13</v>
      </c>
      <c r="E4" s="4">
        <v>1</v>
      </c>
      <c r="F4" s="4" t="s">
        <v>14</v>
      </c>
      <c r="G4" s="6"/>
      <c r="H4" s="4" t="s">
        <v>15</v>
      </c>
      <c r="I4" s="4" t="s">
        <v>407</v>
      </c>
      <c r="J4" s="4"/>
      <c r="K4" s="111" t="s">
        <v>173</v>
      </c>
      <c r="L4" s="112" t="s">
        <v>174</v>
      </c>
      <c r="M4" s="113" t="s">
        <v>175</v>
      </c>
      <c r="N4" s="10" t="s">
        <v>89</v>
      </c>
      <c r="O4" s="11">
        <v>4</v>
      </c>
      <c r="P4" s="31">
        <v>48000</v>
      </c>
      <c r="Q4" s="28"/>
      <c r="R4" s="28"/>
      <c r="S4" s="8">
        <v>1</v>
      </c>
      <c r="T4" s="31">
        <v>48000</v>
      </c>
      <c r="U4" s="48">
        <v>48000</v>
      </c>
      <c r="V4" s="5"/>
    </row>
    <row r="5" spans="1:22" ht="24.95" customHeight="1">
      <c r="A5" s="4">
        <v>3</v>
      </c>
      <c r="B5" s="2" t="s">
        <v>168</v>
      </c>
      <c r="C5" s="5" t="s">
        <v>166</v>
      </c>
      <c r="D5" s="4" t="s">
        <v>13</v>
      </c>
      <c r="E5" s="4">
        <v>1</v>
      </c>
      <c r="F5" s="4" t="s">
        <v>14</v>
      </c>
      <c r="G5" s="6"/>
      <c r="H5" s="4" t="s">
        <v>15</v>
      </c>
      <c r="I5" s="4" t="s">
        <v>407</v>
      </c>
      <c r="J5" s="4"/>
      <c r="K5" s="111" t="s">
        <v>176</v>
      </c>
      <c r="L5" s="112" t="s">
        <v>177</v>
      </c>
      <c r="M5" s="113" t="s">
        <v>178</v>
      </c>
      <c r="N5" s="10" t="s">
        <v>89</v>
      </c>
      <c r="O5" s="11">
        <v>4</v>
      </c>
      <c r="P5" s="31">
        <v>48000</v>
      </c>
      <c r="Q5" s="28"/>
      <c r="R5" s="28"/>
      <c r="S5" s="8">
        <v>1</v>
      </c>
      <c r="T5" s="31">
        <v>48000</v>
      </c>
      <c r="U5" s="48">
        <v>48000</v>
      </c>
      <c r="V5" s="5"/>
    </row>
    <row r="6" spans="1:22" ht="24.95" customHeight="1">
      <c r="A6" s="4">
        <v>4</v>
      </c>
      <c r="B6" s="2" t="s">
        <v>168</v>
      </c>
      <c r="C6" s="5" t="s">
        <v>166</v>
      </c>
      <c r="D6" s="4" t="s">
        <v>13</v>
      </c>
      <c r="E6" s="4">
        <v>1</v>
      </c>
      <c r="F6" s="4" t="s">
        <v>14</v>
      </c>
      <c r="G6" s="6"/>
      <c r="H6" s="4" t="s">
        <v>15</v>
      </c>
      <c r="I6" s="4" t="s">
        <v>407</v>
      </c>
      <c r="J6" s="4"/>
      <c r="K6" s="111" t="s">
        <v>179</v>
      </c>
      <c r="L6" s="112" t="s">
        <v>180</v>
      </c>
      <c r="M6" s="113" t="s">
        <v>181</v>
      </c>
      <c r="N6" s="10" t="s">
        <v>89</v>
      </c>
      <c r="O6" s="11">
        <v>4</v>
      </c>
      <c r="P6" s="31">
        <v>48000</v>
      </c>
      <c r="Q6" s="28"/>
      <c r="R6" s="28"/>
      <c r="S6" s="8">
        <v>1</v>
      </c>
      <c r="T6" s="31">
        <v>48000</v>
      </c>
      <c r="U6" s="48">
        <v>48000</v>
      </c>
      <c r="V6" s="5"/>
    </row>
    <row r="7" spans="1:22" ht="24.95" customHeight="1">
      <c r="A7" s="4">
        <v>5</v>
      </c>
      <c r="B7" s="2" t="s">
        <v>168</v>
      </c>
      <c r="C7" s="5" t="s">
        <v>166</v>
      </c>
      <c r="D7" s="4" t="s">
        <v>13</v>
      </c>
      <c r="E7" s="4">
        <v>1</v>
      </c>
      <c r="F7" s="4" t="s">
        <v>14</v>
      </c>
      <c r="G7" s="6"/>
      <c r="H7" s="4" t="s">
        <v>15</v>
      </c>
      <c r="I7" s="4" t="s">
        <v>407</v>
      </c>
      <c r="J7" s="4"/>
      <c r="K7" s="111" t="s">
        <v>182</v>
      </c>
      <c r="L7" s="112" t="s">
        <v>183</v>
      </c>
      <c r="M7" s="113" t="s">
        <v>184</v>
      </c>
      <c r="N7" s="10" t="s">
        <v>89</v>
      </c>
      <c r="O7" s="11">
        <v>4</v>
      </c>
      <c r="P7" s="31">
        <v>48000</v>
      </c>
      <c r="Q7" s="28"/>
      <c r="R7" s="28"/>
      <c r="S7" s="8">
        <v>1</v>
      </c>
      <c r="T7" s="31">
        <v>48000</v>
      </c>
      <c r="U7" s="48">
        <v>48000</v>
      </c>
      <c r="V7" s="5"/>
    </row>
    <row r="8" spans="1:22" ht="24.95" customHeight="1">
      <c r="A8" s="36">
        <v>6</v>
      </c>
      <c r="B8" s="37" t="s">
        <v>168</v>
      </c>
      <c r="C8" s="38" t="s">
        <v>166</v>
      </c>
      <c r="D8" s="36" t="s">
        <v>13</v>
      </c>
      <c r="E8" s="75">
        <v>1</v>
      </c>
      <c r="F8" s="75" t="s">
        <v>14</v>
      </c>
      <c r="G8" s="76">
        <v>1</v>
      </c>
      <c r="H8" s="75" t="s">
        <v>15</v>
      </c>
      <c r="I8" s="75" t="s">
        <v>417</v>
      </c>
      <c r="J8" s="75" t="s">
        <v>451</v>
      </c>
      <c r="K8" s="112" t="s">
        <v>185</v>
      </c>
      <c r="L8" s="112" t="s">
        <v>186</v>
      </c>
      <c r="M8" s="113" t="s">
        <v>187</v>
      </c>
      <c r="N8" s="78" t="s">
        <v>89</v>
      </c>
      <c r="O8" s="79">
        <v>4</v>
      </c>
      <c r="P8" s="40"/>
      <c r="Q8" s="39"/>
      <c r="R8" s="39"/>
      <c r="S8" s="77"/>
      <c r="T8" s="40"/>
      <c r="U8" s="80"/>
      <c r="V8" s="79"/>
    </row>
    <row r="9" spans="1:22" ht="24.95" customHeight="1">
      <c r="A9" s="4">
        <v>7</v>
      </c>
      <c r="B9" s="2" t="s">
        <v>168</v>
      </c>
      <c r="C9" s="5" t="s">
        <v>166</v>
      </c>
      <c r="D9" s="4" t="s">
        <v>13</v>
      </c>
      <c r="E9" s="4">
        <v>1</v>
      </c>
      <c r="F9" s="4" t="s">
        <v>14</v>
      </c>
      <c r="G9" s="6"/>
      <c r="H9" s="4" t="s">
        <v>15</v>
      </c>
      <c r="I9" s="4" t="s">
        <v>407</v>
      </c>
      <c r="J9" s="4"/>
      <c r="K9" s="112" t="s">
        <v>188</v>
      </c>
      <c r="L9" s="112" t="s">
        <v>189</v>
      </c>
      <c r="M9" s="113" t="s">
        <v>190</v>
      </c>
      <c r="N9" s="10" t="s">
        <v>89</v>
      </c>
      <c r="O9" s="11">
        <v>4</v>
      </c>
      <c r="P9" s="31">
        <v>48000</v>
      </c>
      <c r="Q9" s="28"/>
      <c r="R9" s="28"/>
      <c r="S9" s="8">
        <v>1</v>
      </c>
      <c r="T9" s="31">
        <v>48000</v>
      </c>
      <c r="U9" s="48">
        <v>48000</v>
      </c>
      <c r="V9" s="5"/>
    </row>
    <row r="10" spans="1:22" ht="24.95" customHeight="1">
      <c r="A10" s="4">
        <v>8</v>
      </c>
      <c r="B10" s="2" t="s">
        <v>168</v>
      </c>
      <c r="C10" s="5" t="s">
        <v>166</v>
      </c>
      <c r="D10" s="4" t="s">
        <v>13</v>
      </c>
      <c r="E10" s="4">
        <v>1</v>
      </c>
      <c r="F10" s="4" t="s">
        <v>14</v>
      </c>
      <c r="G10" s="6"/>
      <c r="H10" s="4" t="s">
        <v>15</v>
      </c>
      <c r="I10" s="4" t="s">
        <v>407</v>
      </c>
      <c r="J10" s="4"/>
      <c r="K10" s="112" t="s">
        <v>191</v>
      </c>
      <c r="L10" s="112" t="s">
        <v>192</v>
      </c>
      <c r="M10" s="113" t="s">
        <v>193</v>
      </c>
      <c r="N10" s="10" t="s">
        <v>89</v>
      </c>
      <c r="O10" s="11">
        <v>4</v>
      </c>
      <c r="P10" s="31">
        <v>36000</v>
      </c>
      <c r="Q10" s="28"/>
      <c r="R10" s="28"/>
      <c r="S10" s="8">
        <v>1</v>
      </c>
      <c r="T10" s="31">
        <v>36000</v>
      </c>
      <c r="U10" s="48">
        <v>36000</v>
      </c>
      <c r="V10" s="5"/>
    </row>
    <row r="11" spans="1:22" ht="24.95" customHeight="1">
      <c r="A11" s="4">
        <v>9</v>
      </c>
      <c r="B11" s="4" t="s">
        <v>168</v>
      </c>
      <c r="C11" s="5" t="s">
        <v>166</v>
      </c>
      <c r="D11" s="4" t="s">
        <v>13</v>
      </c>
      <c r="E11" s="4">
        <v>1</v>
      </c>
      <c r="F11" s="4" t="s">
        <v>14</v>
      </c>
      <c r="G11" s="6"/>
      <c r="H11" s="4" t="s">
        <v>15</v>
      </c>
      <c r="I11" s="4" t="s">
        <v>407</v>
      </c>
      <c r="J11" s="4"/>
      <c r="K11" s="114" t="s">
        <v>194</v>
      </c>
      <c r="L11" s="115" t="s">
        <v>195</v>
      </c>
      <c r="M11" s="113" t="s">
        <v>196</v>
      </c>
      <c r="N11" s="14" t="s">
        <v>89</v>
      </c>
      <c r="O11" s="11">
        <v>4</v>
      </c>
      <c r="P11" s="31">
        <v>36000</v>
      </c>
      <c r="Q11" s="28"/>
      <c r="R11" s="28"/>
      <c r="S11" s="8">
        <v>1</v>
      </c>
      <c r="T11" s="31">
        <v>36000</v>
      </c>
      <c r="U11" s="48">
        <v>36000</v>
      </c>
      <c r="V11" s="5"/>
    </row>
    <row r="12" spans="1:22" ht="24.95" customHeight="1">
      <c r="A12" s="4">
        <v>10</v>
      </c>
      <c r="B12" s="4" t="s">
        <v>12</v>
      </c>
      <c r="C12" s="5" t="s">
        <v>166</v>
      </c>
      <c r="D12" s="4" t="s">
        <v>13</v>
      </c>
      <c r="E12" s="4">
        <v>1</v>
      </c>
      <c r="F12" s="4" t="s">
        <v>14</v>
      </c>
      <c r="G12" s="6"/>
      <c r="H12" s="4" t="s">
        <v>15</v>
      </c>
      <c r="I12" s="4" t="s">
        <v>407</v>
      </c>
      <c r="J12" s="4"/>
      <c r="K12" s="114" t="s">
        <v>16</v>
      </c>
      <c r="L12" s="115" t="s">
        <v>17</v>
      </c>
      <c r="M12" s="116" t="s">
        <v>18</v>
      </c>
      <c r="N12" s="2" t="s">
        <v>19</v>
      </c>
      <c r="O12" s="15">
        <v>6</v>
      </c>
      <c r="P12" s="41">
        <v>874</v>
      </c>
      <c r="Q12" s="41">
        <f>P12*0.2</f>
        <v>174.8</v>
      </c>
      <c r="R12" s="29">
        <f t="shared" ref="R12:R19" si="1">P12+Q12</f>
        <v>1048.8</v>
      </c>
      <c r="S12" s="8">
        <v>1</v>
      </c>
      <c r="T12" s="30">
        <f t="shared" ref="T12:T17" si="2">R12*1184</f>
        <v>1241779.2</v>
      </c>
      <c r="U12" s="34">
        <v>1241779</v>
      </c>
      <c r="V12" s="5"/>
    </row>
    <row r="13" spans="1:22" ht="24.95" customHeight="1">
      <c r="A13" s="4">
        <v>11</v>
      </c>
      <c r="B13" s="4" t="s">
        <v>12</v>
      </c>
      <c r="C13" s="5" t="s">
        <v>166</v>
      </c>
      <c r="D13" s="4" t="s">
        <v>13</v>
      </c>
      <c r="E13" s="4">
        <v>1</v>
      </c>
      <c r="F13" s="4" t="s">
        <v>14</v>
      </c>
      <c r="G13" s="6"/>
      <c r="H13" s="4" t="s">
        <v>15</v>
      </c>
      <c r="I13" s="4" t="s">
        <v>407</v>
      </c>
      <c r="J13" s="4"/>
      <c r="K13" s="115" t="s">
        <v>20</v>
      </c>
      <c r="L13" s="115" t="s">
        <v>17</v>
      </c>
      <c r="M13" s="116" t="s">
        <v>21</v>
      </c>
      <c r="N13" s="2" t="s">
        <v>22</v>
      </c>
      <c r="O13" s="15">
        <v>12</v>
      </c>
      <c r="P13" s="41">
        <v>656</v>
      </c>
      <c r="Q13" s="41">
        <f t="shared" ref="Q13:Q17" si="3">P13*0.2</f>
        <v>131.20000000000002</v>
      </c>
      <c r="R13" s="29">
        <f t="shared" si="1"/>
        <v>787.2</v>
      </c>
      <c r="S13" s="8">
        <v>1</v>
      </c>
      <c r="T13" s="30">
        <f t="shared" si="2"/>
        <v>932044.80000000005</v>
      </c>
      <c r="U13" s="34">
        <v>932045</v>
      </c>
      <c r="V13" s="5"/>
    </row>
    <row r="14" spans="1:22" ht="24.95" customHeight="1">
      <c r="A14" s="4">
        <v>12</v>
      </c>
      <c r="B14" s="4" t="s">
        <v>12</v>
      </c>
      <c r="C14" s="5" t="s">
        <v>166</v>
      </c>
      <c r="D14" s="4" t="s">
        <v>13</v>
      </c>
      <c r="E14" s="4">
        <v>1</v>
      </c>
      <c r="F14" s="4" t="s">
        <v>14</v>
      </c>
      <c r="G14" s="6"/>
      <c r="H14" s="4" t="s">
        <v>15</v>
      </c>
      <c r="I14" s="4" t="s">
        <v>407</v>
      </c>
      <c r="J14" s="4"/>
      <c r="K14" s="114" t="s">
        <v>23</v>
      </c>
      <c r="L14" s="115" t="s">
        <v>17</v>
      </c>
      <c r="M14" s="116" t="s">
        <v>24</v>
      </c>
      <c r="N14" s="2" t="s">
        <v>22</v>
      </c>
      <c r="O14" s="15">
        <v>12</v>
      </c>
      <c r="P14" s="41">
        <v>717</v>
      </c>
      <c r="Q14" s="41">
        <f t="shared" si="3"/>
        <v>143.4</v>
      </c>
      <c r="R14" s="29">
        <f t="shared" si="1"/>
        <v>860.4</v>
      </c>
      <c r="S14" s="8">
        <v>1</v>
      </c>
      <c r="T14" s="30">
        <f t="shared" si="2"/>
        <v>1018713.6</v>
      </c>
      <c r="U14" s="34">
        <v>1018714</v>
      </c>
      <c r="V14" s="5"/>
    </row>
    <row r="15" spans="1:22" ht="24.95" customHeight="1">
      <c r="A15" s="4">
        <v>13</v>
      </c>
      <c r="B15" s="4" t="s">
        <v>12</v>
      </c>
      <c r="C15" s="5" t="s">
        <v>166</v>
      </c>
      <c r="D15" s="4" t="s">
        <v>13</v>
      </c>
      <c r="E15" s="4">
        <v>1</v>
      </c>
      <c r="F15" s="4" t="s">
        <v>14</v>
      </c>
      <c r="G15" s="6"/>
      <c r="H15" s="4" t="s">
        <v>15</v>
      </c>
      <c r="I15" s="4" t="s">
        <v>407</v>
      </c>
      <c r="J15" s="4"/>
      <c r="K15" s="114" t="s">
        <v>26</v>
      </c>
      <c r="L15" s="115" t="s">
        <v>17</v>
      </c>
      <c r="M15" s="116" t="s">
        <v>27</v>
      </c>
      <c r="N15" s="2" t="s">
        <v>28</v>
      </c>
      <c r="O15" s="15">
        <v>11</v>
      </c>
      <c r="P15" s="41">
        <v>994</v>
      </c>
      <c r="Q15" s="41">
        <f t="shared" si="3"/>
        <v>198.8</v>
      </c>
      <c r="R15" s="29">
        <f t="shared" si="1"/>
        <v>1192.8</v>
      </c>
      <c r="S15" s="8">
        <v>1</v>
      </c>
      <c r="T15" s="30">
        <f t="shared" si="2"/>
        <v>1412275.2</v>
      </c>
      <c r="U15" s="34">
        <v>1412275</v>
      </c>
      <c r="V15" s="5"/>
    </row>
    <row r="16" spans="1:22" ht="24.95" customHeight="1">
      <c r="A16" s="4">
        <v>14</v>
      </c>
      <c r="B16" s="4" t="s">
        <v>12</v>
      </c>
      <c r="C16" s="5" t="s">
        <v>166</v>
      </c>
      <c r="D16" s="4" t="s">
        <v>13</v>
      </c>
      <c r="E16" s="4">
        <v>1</v>
      </c>
      <c r="F16" s="4" t="s">
        <v>14</v>
      </c>
      <c r="G16" s="6"/>
      <c r="H16" s="4" t="s">
        <v>15</v>
      </c>
      <c r="I16" s="4" t="s">
        <v>407</v>
      </c>
      <c r="J16" s="4"/>
      <c r="K16" s="114" t="s">
        <v>29</v>
      </c>
      <c r="L16" s="115" t="s">
        <v>30</v>
      </c>
      <c r="M16" s="116" t="s">
        <v>31</v>
      </c>
      <c r="N16" s="2" t="s">
        <v>19</v>
      </c>
      <c r="O16" s="15">
        <v>6</v>
      </c>
      <c r="P16" s="41">
        <v>435</v>
      </c>
      <c r="Q16" s="41">
        <f t="shared" si="3"/>
        <v>87</v>
      </c>
      <c r="R16" s="29">
        <f t="shared" si="1"/>
        <v>522</v>
      </c>
      <c r="S16" s="8">
        <v>1</v>
      </c>
      <c r="T16" s="30">
        <f t="shared" si="2"/>
        <v>618048</v>
      </c>
      <c r="U16" s="34">
        <v>618048</v>
      </c>
      <c r="V16" s="5"/>
    </row>
    <row r="17" spans="1:22" ht="24.95" customHeight="1">
      <c r="A17" s="4">
        <v>15</v>
      </c>
      <c r="B17" s="4" t="s">
        <v>12</v>
      </c>
      <c r="C17" s="5" t="s">
        <v>166</v>
      </c>
      <c r="D17" s="4" t="s">
        <v>13</v>
      </c>
      <c r="E17" s="75">
        <v>1</v>
      </c>
      <c r="F17" s="75" t="s">
        <v>14</v>
      </c>
      <c r="G17" s="76"/>
      <c r="H17" s="75" t="s">
        <v>15</v>
      </c>
      <c r="I17" s="75" t="s">
        <v>417</v>
      </c>
      <c r="J17" s="75" t="s">
        <v>443</v>
      </c>
      <c r="K17" s="115" t="s">
        <v>32</v>
      </c>
      <c r="L17" s="115" t="s">
        <v>33</v>
      </c>
      <c r="M17" s="116" t="s">
        <v>34</v>
      </c>
      <c r="N17" s="81" t="s">
        <v>22</v>
      </c>
      <c r="O17" s="82">
        <v>12</v>
      </c>
      <c r="P17" s="41">
        <v>462</v>
      </c>
      <c r="Q17" s="41">
        <f t="shared" si="3"/>
        <v>92.4</v>
      </c>
      <c r="R17" s="29"/>
      <c r="S17" s="77"/>
      <c r="T17" s="30">
        <f t="shared" si="2"/>
        <v>0</v>
      </c>
      <c r="U17" s="83"/>
      <c r="V17" s="79"/>
    </row>
    <row r="18" spans="1:22" ht="24.95" customHeight="1">
      <c r="A18" s="4">
        <v>16</v>
      </c>
      <c r="B18" s="4" t="s">
        <v>168</v>
      </c>
      <c r="C18" s="5" t="s">
        <v>166</v>
      </c>
      <c r="D18" s="4" t="s">
        <v>13</v>
      </c>
      <c r="E18" s="4">
        <v>2</v>
      </c>
      <c r="F18" s="2" t="s">
        <v>35</v>
      </c>
      <c r="G18" s="2"/>
      <c r="H18" s="2" t="s">
        <v>15</v>
      </c>
      <c r="I18" s="4" t="s">
        <v>407</v>
      </c>
      <c r="J18" s="2"/>
      <c r="K18" s="114" t="s">
        <v>197</v>
      </c>
      <c r="L18" s="115" t="s">
        <v>198</v>
      </c>
      <c r="M18" s="113" t="s">
        <v>199</v>
      </c>
      <c r="N18" s="14" t="s">
        <v>172</v>
      </c>
      <c r="O18" s="11">
        <v>6</v>
      </c>
      <c r="P18" s="31">
        <v>96000</v>
      </c>
      <c r="Q18" s="28"/>
      <c r="R18" s="28"/>
      <c r="S18" s="8">
        <v>1</v>
      </c>
      <c r="T18" s="31">
        <v>96000</v>
      </c>
      <c r="U18" s="48">
        <v>96000</v>
      </c>
      <c r="V18" s="5"/>
    </row>
    <row r="19" spans="1:22" ht="24.95" customHeight="1">
      <c r="A19" s="4">
        <v>17</v>
      </c>
      <c r="B19" s="4" t="s">
        <v>12</v>
      </c>
      <c r="C19" s="5" t="s">
        <v>166</v>
      </c>
      <c r="D19" s="4" t="s">
        <v>13</v>
      </c>
      <c r="E19" s="4">
        <v>2</v>
      </c>
      <c r="F19" s="2" t="s">
        <v>35</v>
      </c>
      <c r="G19" s="2"/>
      <c r="H19" s="2" t="s">
        <v>15</v>
      </c>
      <c r="I19" s="4" t="s">
        <v>407</v>
      </c>
      <c r="J19" s="2"/>
      <c r="K19" s="114" t="s">
        <v>36</v>
      </c>
      <c r="L19" s="115" t="s">
        <v>37</v>
      </c>
      <c r="M19" s="116" t="s">
        <v>38</v>
      </c>
      <c r="N19" s="2" t="s">
        <v>22</v>
      </c>
      <c r="O19" s="15">
        <v>12</v>
      </c>
      <c r="P19" s="41">
        <v>275</v>
      </c>
      <c r="Q19" s="41">
        <f t="shared" ref="Q19:Q20" si="4">P19*0.2</f>
        <v>55</v>
      </c>
      <c r="R19" s="29">
        <f t="shared" si="1"/>
        <v>330</v>
      </c>
      <c r="S19" s="8">
        <v>1</v>
      </c>
      <c r="T19" s="30">
        <f>R19*1184</f>
        <v>390720</v>
      </c>
      <c r="U19" s="34">
        <v>390720</v>
      </c>
      <c r="V19" s="5"/>
    </row>
    <row r="20" spans="1:22" ht="24.95" customHeight="1">
      <c r="A20" s="36">
        <v>18</v>
      </c>
      <c r="B20" s="36" t="s">
        <v>12</v>
      </c>
      <c r="C20" s="38" t="s">
        <v>166</v>
      </c>
      <c r="D20" s="36" t="s">
        <v>13</v>
      </c>
      <c r="E20" s="75">
        <v>2</v>
      </c>
      <c r="F20" s="81" t="s">
        <v>35</v>
      </c>
      <c r="G20" s="81"/>
      <c r="H20" s="81" t="s">
        <v>15</v>
      </c>
      <c r="I20" s="75" t="s">
        <v>417</v>
      </c>
      <c r="J20" s="75" t="s">
        <v>451</v>
      </c>
      <c r="K20" s="114" t="s">
        <v>39</v>
      </c>
      <c r="L20" s="115" t="s">
        <v>40</v>
      </c>
      <c r="M20" s="116" t="s">
        <v>41</v>
      </c>
      <c r="N20" s="81" t="s">
        <v>42</v>
      </c>
      <c r="O20" s="82">
        <v>4</v>
      </c>
      <c r="P20" s="49">
        <v>115</v>
      </c>
      <c r="Q20" s="41">
        <f t="shared" si="4"/>
        <v>23</v>
      </c>
      <c r="R20" s="29"/>
      <c r="S20" s="77"/>
      <c r="T20" s="50"/>
      <c r="U20" s="83"/>
      <c r="V20" s="79" t="s">
        <v>167</v>
      </c>
    </row>
    <row r="21" spans="1:22" ht="24.95" customHeight="1">
      <c r="A21" s="4">
        <v>19</v>
      </c>
      <c r="B21" s="4" t="s">
        <v>168</v>
      </c>
      <c r="C21" s="5" t="s">
        <v>166</v>
      </c>
      <c r="D21" s="4" t="s">
        <v>13</v>
      </c>
      <c r="E21" s="4">
        <v>2</v>
      </c>
      <c r="F21" s="2" t="s">
        <v>35</v>
      </c>
      <c r="G21" s="2"/>
      <c r="H21" s="2" t="s">
        <v>15</v>
      </c>
      <c r="I21" s="4" t="s">
        <v>407</v>
      </c>
      <c r="J21" s="2"/>
      <c r="K21" s="114" t="s">
        <v>200</v>
      </c>
      <c r="L21" s="115" t="s">
        <v>201</v>
      </c>
      <c r="M21" s="113"/>
      <c r="N21" s="14" t="s">
        <v>89</v>
      </c>
      <c r="O21" s="11">
        <v>4</v>
      </c>
      <c r="P21" s="31">
        <v>60000</v>
      </c>
      <c r="Q21" s="28"/>
      <c r="R21" s="28"/>
      <c r="S21" s="8">
        <v>1</v>
      </c>
      <c r="T21" s="31">
        <v>60000</v>
      </c>
      <c r="U21" s="48">
        <v>60000</v>
      </c>
      <c r="V21" s="5"/>
    </row>
    <row r="22" spans="1:22" ht="24.95" customHeight="1">
      <c r="A22" s="4">
        <v>20</v>
      </c>
      <c r="B22" s="4" t="s">
        <v>168</v>
      </c>
      <c r="C22" s="5" t="s">
        <v>166</v>
      </c>
      <c r="D22" s="4" t="s">
        <v>13</v>
      </c>
      <c r="E22" s="4">
        <v>2</v>
      </c>
      <c r="F22" s="2" t="s">
        <v>35</v>
      </c>
      <c r="G22" s="2"/>
      <c r="H22" s="2" t="s">
        <v>15</v>
      </c>
      <c r="I22" s="4" t="s">
        <v>407</v>
      </c>
      <c r="J22" s="2"/>
      <c r="K22" s="114" t="s">
        <v>202</v>
      </c>
      <c r="L22" s="115" t="s">
        <v>203</v>
      </c>
      <c r="M22" s="113"/>
      <c r="N22" s="14" t="s">
        <v>204</v>
      </c>
      <c r="O22" s="11">
        <v>2</v>
      </c>
      <c r="P22" s="31">
        <v>12000</v>
      </c>
      <c r="Q22" s="28"/>
      <c r="R22" s="28"/>
      <c r="S22" s="8">
        <v>1</v>
      </c>
      <c r="T22" s="31">
        <v>12000</v>
      </c>
      <c r="U22" s="48">
        <v>12000</v>
      </c>
      <c r="V22" s="5"/>
    </row>
    <row r="23" spans="1:22" ht="24.95" customHeight="1">
      <c r="A23" s="4">
        <v>21</v>
      </c>
      <c r="B23" s="4" t="s">
        <v>12</v>
      </c>
      <c r="C23" s="5" t="s">
        <v>166</v>
      </c>
      <c r="D23" s="4" t="s">
        <v>13</v>
      </c>
      <c r="E23" s="4">
        <v>2</v>
      </c>
      <c r="F23" s="2" t="s">
        <v>35</v>
      </c>
      <c r="G23" s="2"/>
      <c r="H23" s="2" t="s">
        <v>15</v>
      </c>
      <c r="I23" s="4" t="s">
        <v>407</v>
      </c>
      <c r="J23" s="2"/>
      <c r="K23" s="114" t="s">
        <v>43</v>
      </c>
      <c r="L23" s="115" t="s">
        <v>44</v>
      </c>
      <c r="M23" s="116" t="s">
        <v>45</v>
      </c>
      <c r="N23" s="2" t="s">
        <v>19</v>
      </c>
      <c r="O23" s="15">
        <v>6</v>
      </c>
      <c r="P23" s="41">
        <v>270</v>
      </c>
      <c r="Q23" s="41">
        <f>P23*0.2</f>
        <v>54</v>
      </c>
      <c r="R23" s="29">
        <f t="shared" ref="R23" si="5">P23+Q23</f>
        <v>324</v>
      </c>
      <c r="S23" s="8">
        <v>1</v>
      </c>
      <c r="T23" s="30">
        <f>R23*1184</f>
        <v>383616</v>
      </c>
      <c r="U23" s="34">
        <v>383616</v>
      </c>
      <c r="V23" s="5"/>
    </row>
    <row r="24" spans="1:22" ht="24.95" customHeight="1">
      <c r="A24" s="36">
        <v>22</v>
      </c>
      <c r="B24" s="36" t="s">
        <v>168</v>
      </c>
      <c r="C24" s="38" t="s">
        <v>166</v>
      </c>
      <c r="D24" s="36" t="s">
        <v>13</v>
      </c>
      <c r="E24" s="75">
        <v>2</v>
      </c>
      <c r="F24" s="81" t="s">
        <v>35</v>
      </c>
      <c r="G24" s="81"/>
      <c r="H24" s="75" t="s">
        <v>25</v>
      </c>
      <c r="I24" s="75" t="s">
        <v>417</v>
      </c>
      <c r="J24" s="75" t="s">
        <v>418</v>
      </c>
      <c r="K24" s="114" t="s">
        <v>205</v>
      </c>
      <c r="L24" s="115" t="s">
        <v>206</v>
      </c>
      <c r="M24" s="113"/>
      <c r="N24" s="84" t="s">
        <v>89</v>
      </c>
      <c r="O24" s="79">
        <v>4</v>
      </c>
      <c r="P24" s="40"/>
      <c r="Q24" s="39"/>
      <c r="R24" s="39"/>
      <c r="S24" s="77"/>
      <c r="T24" s="40"/>
      <c r="U24" s="80"/>
      <c r="V24" s="79"/>
    </row>
    <row r="25" spans="1:22" ht="24.95" customHeight="1">
      <c r="A25" s="36">
        <v>23</v>
      </c>
      <c r="B25" s="36" t="s">
        <v>168</v>
      </c>
      <c r="C25" s="38" t="s">
        <v>166</v>
      </c>
      <c r="D25" s="36" t="s">
        <v>13</v>
      </c>
      <c r="E25" s="75">
        <v>2</v>
      </c>
      <c r="F25" s="81" t="s">
        <v>35</v>
      </c>
      <c r="G25" s="81"/>
      <c r="H25" s="75" t="s">
        <v>25</v>
      </c>
      <c r="I25" s="75" t="s">
        <v>417</v>
      </c>
      <c r="J25" s="75" t="s">
        <v>418</v>
      </c>
      <c r="K25" s="114" t="s">
        <v>207</v>
      </c>
      <c r="L25" s="115" t="s">
        <v>208</v>
      </c>
      <c r="M25" s="113" t="s">
        <v>209</v>
      </c>
      <c r="N25" s="84" t="s">
        <v>204</v>
      </c>
      <c r="O25" s="79">
        <v>2</v>
      </c>
      <c r="P25" s="40"/>
      <c r="Q25" s="39"/>
      <c r="R25" s="39"/>
      <c r="S25" s="77"/>
      <c r="T25" s="40"/>
      <c r="U25" s="80"/>
      <c r="V25" s="79"/>
    </row>
    <row r="26" spans="1:22" ht="24.95" customHeight="1">
      <c r="A26" s="4">
        <v>24</v>
      </c>
      <c r="B26" s="4" t="s">
        <v>168</v>
      </c>
      <c r="C26" s="5" t="s">
        <v>166</v>
      </c>
      <c r="D26" s="4" t="s">
        <v>13</v>
      </c>
      <c r="E26" s="4">
        <v>2</v>
      </c>
      <c r="F26" s="2" t="s">
        <v>35</v>
      </c>
      <c r="G26" s="2"/>
      <c r="H26" s="2" t="s">
        <v>15</v>
      </c>
      <c r="I26" s="4" t="s">
        <v>419</v>
      </c>
      <c r="J26" s="2"/>
      <c r="K26" s="114" t="s">
        <v>210</v>
      </c>
      <c r="L26" s="115" t="s">
        <v>211</v>
      </c>
      <c r="M26" s="113" t="s">
        <v>212</v>
      </c>
      <c r="N26" s="22" t="s">
        <v>410</v>
      </c>
      <c r="O26" s="42">
        <v>4</v>
      </c>
      <c r="P26" s="31"/>
      <c r="Q26" s="28"/>
      <c r="R26" s="28"/>
      <c r="S26" s="8">
        <v>1</v>
      </c>
      <c r="T26" s="31"/>
      <c r="U26" s="48"/>
      <c r="V26" s="5"/>
    </row>
    <row r="27" spans="1:22" ht="24.95" customHeight="1">
      <c r="A27" s="4">
        <v>25</v>
      </c>
      <c r="B27" s="4" t="s">
        <v>168</v>
      </c>
      <c r="C27" s="5" t="s">
        <v>166</v>
      </c>
      <c r="D27" s="4" t="s">
        <v>13</v>
      </c>
      <c r="E27" s="4">
        <v>2</v>
      </c>
      <c r="F27" s="2" t="s">
        <v>35</v>
      </c>
      <c r="G27" s="2"/>
      <c r="H27" s="2" t="s">
        <v>15</v>
      </c>
      <c r="I27" s="4" t="s">
        <v>419</v>
      </c>
      <c r="J27" s="2"/>
      <c r="K27" s="114" t="s">
        <v>213</v>
      </c>
      <c r="L27" s="115" t="s">
        <v>214</v>
      </c>
      <c r="M27" s="113" t="s">
        <v>215</v>
      </c>
      <c r="N27" s="14" t="s">
        <v>89</v>
      </c>
      <c r="O27" s="42">
        <v>4</v>
      </c>
      <c r="P27" s="31"/>
      <c r="Q27" s="28"/>
      <c r="R27" s="28"/>
      <c r="S27" s="8">
        <v>1</v>
      </c>
      <c r="T27" s="31"/>
      <c r="U27" s="48"/>
      <c r="V27" s="5"/>
    </row>
    <row r="28" spans="1:22" ht="24.95" customHeight="1">
      <c r="A28" s="4">
        <v>26</v>
      </c>
      <c r="B28" s="2" t="s">
        <v>168</v>
      </c>
      <c r="C28" s="5" t="s">
        <v>166</v>
      </c>
      <c r="D28" s="4" t="s">
        <v>13</v>
      </c>
      <c r="E28" s="4">
        <v>3</v>
      </c>
      <c r="F28" s="4" t="s">
        <v>216</v>
      </c>
      <c r="G28" s="4"/>
      <c r="H28" s="2" t="s">
        <v>15</v>
      </c>
      <c r="I28" s="4" t="s">
        <v>407</v>
      </c>
      <c r="J28" s="2"/>
      <c r="K28" s="112" t="s">
        <v>217</v>
      </c>
      <c r="L28" s="112" t="s">
        <v>218</v>
      </c>
      <c r="M28" s="113" t="s">
        <v>219</v>
      </c>
      <c r="N28" s="10" t="s">
        <v>89</v>
      </c>
      <c r="O28" s="11">
        <v>4</v>
      </c>
      <c r="P28" s="31">
        <v>120000</v>
      </c>
      <c r="Q28" s="28"/>
      <c r="R28" s="28"/>
      <c r="S28" s="8">
        <v>1</v>
      </c>
      <c r="T28" s="31">
        <v>120000</v>
      </c>
      <c r="U28" s="48">
        <v>120000</v>
      </c>
      <c r="V28" s="5"/>
    </row>
    <row r="29" spans="1:22" ht="24.95" customHeight="1">
      <c r="A29" s="4">
        <v>27</v>
      </c>
      <c r="B29" s="2" t="s">
        <v>168</v>
      </c>
      <c r="C29" s="5" t="s">
        <v>166</v>
      </c>
      <c r="D29" s="4" t="s">
        <v>13</v>
      </c>
      <c r="E29" s="4">
        <v>3</v>
      </c>
      <c r="F29" s="4" t="s">
        <v>216</v>
      </c>
      <c r="G29" s="4"/>
      <c r="H29" s="2" t="s">
        <v>15</v>
      </c>
      <c r="I29" s="4" t="s">
        <v>407</v>
      </c>
      <c r="J29" s="2"/>
      <c r="K29" s="112" t="s">
        <v>220</v>
      </c>
      <c r="L29" s="112" t="s">
        <v>221</v>
      </c>
      <c r="M29" s="113" t="s">
        <v>222</v>
      </c>
      <c r="N29" s="10" t="s">
        <v>122</v>
      </c>
      <c r="O29" s="11">
        <v>1</v>
      </c>
      <c r="P29" s="31">
        <v>36000</v>
      </c>
      <c r="Q29" s="28"/>
      <c r="R29" s="28"/>
      <c r="S29" s="8">
        <v>1</v>
      </c>
      <c r="T29" s="31">
        <v>36000</v>
      </c>
      <c r="U29" s="48">
        <v>36000</v>
      </c>
      <c r="V29" s="5"/>
    </row>
    <row r="30" spans="1:22" ht="24.95" customHeight="1">
      <c r="A30" s="36">
        <v>28</v>
      </c>
      <c r="B30" s="37" t="s">
        <v>168</v>
      </c>
      <c r="C30" s="38" t="s">
        <v>166</v>
      </c>
      <c r="D30" s="36" t="s">
        <v>13</v>
      </c>
      <c r="E30" s="75">
        <v>4</v>
      </c>
      <c r="F30" s="75" t="s">
        <v>46</v>
      </c>
      <c r="G30" s="75"/>
      <c r="H30" s="75" t="s">
        <v>15</v>
      </c>
      <c r="I30" s="75" t="s">
        <v>417</v>
      </c>
      <c r="J30" s="75" t="s">
        <v>451</v>
      </c>
      <c r="K30" s="117" t="s">
        <v>223</v>
      </c>
      <c r="L30" s="112" t="s">
        <v>224</v>
      </c>
      <c r="M30" s="113" t="s">
        <v>225</v>
      </c>
      <c r="N30" s="78" t="s">
        <v>172</v>
      </c>
      <c r="O30" s="79">
        <v>6</v>
      </c>
      <c r="P30" s="40"/>
      <c r="Q30" s="39"/>
      <c r="R30" s="39"/>
      <c r="S30" s="77"/>
      <c r="T30" s="40"/>
      <c r="U30" s="80"/>
      <c r="V30" s="79"/>
    </row>
    <row r="31" spans="1:22" ht="24.95" customHeight="1">
      <c r="A31" s="4">
        <v>29</v>
      </c>
      <c r="B31" s="2" t="s">
        <v>168</v>
      </c>
      <c r="C31" s="5" t="s">
        <v>166</v>
      </c>
      <c r="D31" s="4" t="s">
        <v>13</v>
      </c>
      <c r="E31" s="4">
        <v>4</v>
      </c>
      <c r="F31" s="4" t="s">
        <v>46</v>
      </c>
      <c r="G31" s="4"/>
      <c r="H31" s="4" t="s">
        <v>15</v>
      </c>
      <c r="I31" s="4" t="s">
        <v>407</v>
      </c>
      <c r="J31" s="4"/>
      <c r="K31" s="117" t="s">
        <v>226</v>
      </c>
      <c r="L31" s="112" t="s">
        <v>227</v>
      </c>
      <c r="M31" s="113" t="s">
        <v>228</v>
      </c>
      <c r="N31" s="10" t="s">
        <v>89</v>
      </c>
      <c r="O31" s="11">
        <v>4</v>
      </c>
      <c r="P31" s="31">
        <v>62400</v>
      </c>
      <c r="Q31" s="28"/>
      <c r="R31" s="28"/>
      <c r="S31" s="8">
        <v>1</v>
      </c>
      <c r="T31" s="31">
        <v>62400</v>
      </c>
      <c r="U31" s="48">
        <v>62400</v>
      </c>
      <c r="V31" s="5"/>
    </row>
    <row r="32" spans="1:22" ht="24.95" customHeight="1">
      <c r="A32" s="4">
        <v>30</v>
      </c>
      <c r="B32" s="2" t="s">
        <v>168</v>
      </c>
      <c r="C32" s="5" t="s">
        <v>166</v>
      </c>
      <c r="D32" s="4" t="s">
        <v>13</v>
      </c>
      <c r="E32" s="4">
        <v>4</v>
      </c>
      <c r="F32" s="4" t="s">
        <v>46</v>
      </c>
      <c r="G32" s="4"/>
      <c r="H32" s="4" t="s">
        <v>25</v>
      </c>
      <c r="I32" s="4" t="s">
        <v>407</v>
      </c>
      <c r="J32" s="4"/>
      <c r="K32" s="117" t="s">
        <v>229</v>
      </c>
      <c r="L32" s="112" t="s">
        <v>230</v>
      </c>
      <c r="M32" s="113" t="s">
        <v>231</v>
      </c>
      <c r="N32" s="14" t="s">
        <v>89</v>
      </c>
      <c r="O32" s="11">
        <v>4</v>
      </c>
      <c r="P32" s="31">
        <v>360000</v>
      </c>
      <c r="Q32" s="28"/>
      <c r="R32" s="28"/>
      <c r="S32" s="8">
        <v>1</v>
      </c>
      <c r="T32" s="31">
        <v>360000</v>
      </c>
      <c r="U32" s="48">
        <v>360000</v>
      </c>
      <c r="V32" s="5"/>
    </row>
    <row r="33" spans="1:22" ht="24.95" customHeight="1">
      <c r="A33" s="4">
        <v>31</v>
      </c>
      <c r="B33" s="4" t="s">
        <v>12</v>
      </c>
      <c r="C33" s="5" t="s">
        <v>166</v>
      </c>
      <c r="D33" s="4" t="s">
        <v>13</v>
      </c>
      <c r="E33" s="4">
        <v>4</v>
      </c>
      <c r="F33" s="4" t="s">
        <v>46</v>
      </c>
      <c r="G33" s="4"/>
      <c r="H33" s="4" t="s">
        <v>15</v>
      </c>
      <c r="I33" s="4" t="s">
        <v>407</v>
      </c>
      <c r="J33" s="4"/>
      <c r="K33" s="114" t="s">
        <v>47</v>
      </c>
      <c r="L33" s="118" t="s">
        <v>48</v>
      </c>
      <c r="M33" s="119" t="s">
        <v>49</v>
      </c>
      <c r="N33" s="2" t="s">
        <v>22</v>
      </c>
      <c r="O33" s="15">
        <v>12</v>
      </c>
      <c r="P33" s="41">
        <v>189</v>
      </c>
      <c r="Q33" s="41">
        <f t="shared" ref="Q33:Q35" si="6">P33*0.2</f>
        <v>37.800000000000004</v>
      </c>
      <c r="R33" s="29">
        <f t="shared" ref="R33:R34" si="7">P33+Q33</f>
        <v>226.8</v>
      </c>
      <c r="S33" s="8">
        <v>1</v>
      </c>
      <c r="T33" s="30">
        <f>R33*1184</f>
        <v>268531.20000000001</v>
      </c>
      <c r="U33" s="34">
        <v>268531</v>
      </c>
      <c r="V33" s="5"/>
    </row>
    <row r="34" spans="1:22" ht="24.95" customHeight="1">
      <c r="A34" s="4">
        <v>32</v>
      </c>
      <c r="B34" s="4" t="s">
        <v>12</v>
      </c>
      <c r="C34" s="5" t="s">
        <v>166</v>
      </c>
      <c r="D34" s="4" t="s">
        <v>13</v>
      </c>
      <c r="E34" s="4">
        <v>4</v>
      </c>
      <c r="F34" s="4" t="s">
        <v>46</v>
      </c>
      <c r="G34" s="4"/>
      <c r="H34" s="4" t="s">
        <v>15</v>
      </c>
      <c r="I34" s="4" t="s">
        <v>407</v>
      </c>
      <c r="J34" s="4"/>
      <c r="K34" s="114" t="s">
        <v>50</v>
      </c>
      <c r="L34" s="115" t="s">
        <v>17</v>
      </c>
      <c r="M34" s="116" t="s">
        <v>51</v>
      </c>
      <c r="N34" s="2" t="s">
        <v>42</v>
      </c>
      <c r="O34" s="15">
        <v>4</v>
      </c>
      <c r="P34" s="41">
        <v>508</v>
      </c>
      <c r="Q34" s="41">
        <f t="shared" si="6"/>
        <v>101.60000000000001</v>
      </c>
      <c r="R34" s="29">
        <f t="shared" si="7"/>
        <v>609.6</v>
      </c>
      <c r="S34" s="8">
        <v>1</v>
      </c>
      <c r="T34" s="30">
        <f>R34*1184</f>
        <v>721766.40000000002</v>
      </c>
      <c r="U34" s="34">
        <v>721766</v>
      </c>
      <c r="V34" s="5"/>
    </row>
    <row r="35" spans="1:22" ht="24.95" customHeight="1">
      <c r="A35" s="4">
        <v>33</v>
      </c>
      <c r="B35" s="4" t="s">
        <v>12</v>
      </c>
      <c r="C35" s="5" t="s">
        <v>166</v>
      </c>
      <c r="D35" s="4" t="s">
        <v>13</v>
      </c>
      <c r="E35" s="75">
        <v>4</v>
      </c>
      <c r="F35" s="75" t="s">
        <v>46</v>
      </c>
      <c r="G35" s="75"/>
      <c r="H35" s="75" t="s">
        <v>15</v>
      </c>
      <c r="I35" s="75" t="s">
        <v>417</v>
      </c>
      <c r="J35" s="75" t="s">
        <v>443</v>
      </c>
      <c r="K35" s="114" t="s">
        <v>52</v>
      </c>
      <c r="L35" s="115" t="s">
        <v>53</v>
      </c>
      <c r="M35" s="116" t="s">
        <v>54</v>
      </c>
      <c r="N35" s="81" t="s">
        <v>42</v>
      </c>
      <c r="O35" s="82">
        <v>4</v>
      </c>
      <c r="P35" s="41">
        <v>510</v>
      </c>
      <c r="Q35" s="41">
        <f t="shared" si="6"/>
        <v>102</v>
      </c>
      <c r="R35" s="29"/>
      <c r="S35" s="77"/>
      <c r="T35" s="30">
        <f>R35*1184</f>
        <v>0</v>
      </c>
      <c r="U35" s="83"/>
      <c r="V35" s="79"/>
    </row>
    <row r="36" spans="1:22" ht="24.95" customHeight="1">
      <c r="A36" s="4">
        <v>34</v>
      </c>
      <c r="B36" s="4" t="s">
        <v>168</v>
      </c>
      <c r="C36" s="5" t="s">
        <v>166</v>
      </c>
      <c r="D36" s="4" t="s">
        <v>13</v>
      </c>
      <c r="E36" s="75">
        <v>4</v>
      </c>
      <c r="F36" s="75" t="s">
        <v>46</v>
      </c>
      <c r="G36" s="75"/>
      <c r="H36" s="75" t="s">
        <v>25</v>
      </c>
      <c r="I36" s="75" t="s">
        <v>417</v>
      </c>
      <c r="J36" s="75" t="s">
        <v>454</v>
      </c>
      <c r="K36" s="114" t="s">
        <v>232</v>
      </c>
      <c r="L36" s="115" t="s">
        <v>233</v>
      </c>
      <c r="M36" s="113" t="s">
        <v>234</v>
      </c>
      <c r="N36" s="84" t="s">
        <v>235</v>
      </c>
      <c r="O36" s="79">
        <v>2</v>
      </c>
      <c r="P36" s="31">
        <v>120000</v>
      </c>
      <c r="Q36" s="28"/>
      <c r="R36" s="28"/>
      <c r="S36" s="77"/>
      <c r="T36" s="31">
        <v>120000</v>
      </c>
      <c r="U36" s="80"/>
      <c r="V36" s="79"/>
    </row>
    <row r="37" spans="1:22" ht="24.95" customHeight="1">
      <c r="A37" s="36">
        <v>35</v>
      </c>
      <c r="B37" s="37" t="s">
        <v>168</v>
      </c>
      <c r="C37" s="38" t="s">
        <v>166</v>
      </c>
      <c r="D37" s="36" t="s">
        <v>13</v>
      </c>
      <c r="E37" s="75">
        <v>4</v>
      </c>
      <c r="F37" s="75" t="s">
        <v>46</v>
      </c>
      <c r="G37" s="75"/>
      <c r="H37" s="75" t="s">
        <v>15</v>
      </c>
      <c r="I37" s="75" t="s">
        <v>417</v>
      </c>
      <c r="J37" s="75" t="s">
        <v>420</v>
      </c>
      <c r="K37" s="117" t="s">
        <v>236</v>
      </c>
      <c r="L37" s="112" t="s">
        <v>237</v>
      </c>
      <c r="M37" s="113" t="s">
        <v>238</v>
      </c>
      <c r="N37" s="78" t="s">
        <v>122</v>
      </c>
      <c r="O37" s="79">
        <v>1</v>
      </c>
      <c r="P37" s="40"/>
      <c r="Q37" s="39"/>
      <c r="R37" s="39"/>
      <c r="S37" s="77"/>
      <c r="T37" s="40"/>
      <c r="U37" s="80"/>
      <c r="V37" s="79"/>
    </row>
    <row r="38" spans="1:22" ht="24.95" customHeight="1">
      <c r="A38" s="4">
        <v>36</v>
      </c>
      <c r="B38" s="4" t="s">
        <v>12</v>
      </c>
      <c r="C38" s="5" t="s">
        <v>166</v>
      </c>
      <c r="D38" s="4" t="s">
        <v>13</v>
      </c>
      <c r="E38" s="4">
        <v>5</v>
      </c>
      <c r="F38" s="2" t="s">
        <v>55</v>
      </c>
      <c r="G38" s="2"/>
      <c r="H38" s="4" t="s">
        <v>15</v>
      </c>
      <c r="I38" s="4" t="s">
        <v>407</v>
      </c>
      <c r="J38" s="4"/>
      <c r="K38" s="114" t="s">
        <v>56</v>
      </c>
      <c r="L38" s="115" t="s">
        <v>57</v>
      </c>
      <c r="M38" s="116" t="s">
        <v>58</v>
      </c>
      <c r="N38" s="2" t="s">
        <v>22</v>
      </c>
      <c r="O38" s="15">
        <v>12</v>
      </c>
      <c r="P38" s="41">
        <v>105</v>
      </c>
      <c r="Q38" s="41">
        <f t="shared" ref="Q38:Q41" si="8">P38*0.2</f>
        <v>21</v>
      </c>
      <c r="R38" s="29">
        <f t="shared" ref="R38:R41" si="9">P38+Q38</f>
        <v>126</v>
      </c>
      <c r="S38" s="8">
        <v>1</v>
      </c>
      <c r="T38" s="30">
        <f>R38*1184</f>
        <v>149184</v>
      </c>
      <c r="U38" s="34">
        <v>149184</v>
      </c>
      <c r="V38" s="5"/>
    </row>
    <row r="39" spans="1:22" ht="24.95" customHeight="1">
      <c r="A39" s="4">
        <v>37</v>
      </c>
      <c r="B39" s="4" t="s">
        <v>12</v>
      </c>
      <c r="C39" s="5" t="s">
        <v>166</v>
      </c>
      <c r="D39" s="4" t="s">
        <v>13</v>
      </c>
      <c r="E39" s="4">
        <v>5</v>
      </c>
      <c r="F39" s="2" t="s">
        <v>55</v>
      </c>
      <c r="G39" s="2"/>
      <c r="H39" s="4" t="s">
        <v>15</v>
      </c>
      <c r="I39" s="4" t="s">
        <v>407</v>
      </c>
      <c r="J39" s="4"/>
      <c r="K39" s="114" t="s">
        <v>59</v>
      </c>
      <c r="L39" s="115" t="s">
        <v>60</v>
      </c>
      <c r="M39" s="116" t="s">
        <v>61</v>
      </c>
      <c r="N39" s="2" t="s">
        <v>28</v>
      </c>
      <c r="O39" s="15">
        <v>11</v>
      </c>
      <c r="P39" s="41">
        <v>100</v>
      </c>
      <c r="Q39" s="41">
        <f t="shared" si="8"/>
        <v>20</v>
      </c>
      <c r="R39" s="29">
        <f t="shared" si="9"/>
        <v>120</v>
      </c>
      <c r="S39" s="8">
        <v>1</v>
      </c>
      <c r="T39" s="30">
        <f>R39*1184</f>
        <v>142080</v>
      </c>
      <c r="U39" s="34">
        <v>142080</v>
      </c>
      <c r="V39" s="5"/>
    </row>
    <row r="40" spans="1:22" ht="24.95" customHeight="1">
      <c r="A40" s="4">
        <v>38</v>
      </c>
      <c r="B40" s="4" t="s">
        <v>12</v>
      </c>
      <c r="C40" s="5" t="s">
        <v>166</v>
      </c>
      <c r="D40" s="4" t="s">
        <v>13</v>
      </c>
      <c r="E40" s="4">
        <v>5</v>
      </c>
      <c r="F40" s="2" t="s">
        <v>55</v>
      </c>
      <c r="G40" s="2"/>
      <c r="H40" s="4" t="s">
        <v>453</v>
      </c>
      <c r="I40" s="4" t="s">
        <v>407</v>
      </c>
      <c r="J40" s="4"/>
      <c r="K40" s="114" t="s">
        <v>62</v>
      </c>
      <c r="L40" s="115" t="s">
        <v>62</v>
      </c>
      <c r="M40" s="116" t="s">
        <v>63</v>
      </c>
      <c r="N40" s="2" t="s">
        <v>19</v>
      </c>
      <c r="O40" s="15">
        <v>6</v>
      </c>
      <c r="P40" s="41">
        <v>60</v>
      </c>
      <c r="Q40" s="41">
        <f t="shared" si="8"/>
        <v>12</v>
      </c>
      <c r="R40" s="29">
        <f t="shared" si="9"/>
        <v>72</v>
      </c>
      <c r="S40" s="8">
        <v>1</v>
      </c>
      <c r="T40" s="30">
        <f>R40*1184</f>
        <v>85248</v>
      </c>
      <c r="U40" s="34">
        <v>85248</v>
      </c>
      <c r="V40" s="5"/>
    </row>
    <row r="41" spans="1:22" ht="24.95" customHeight="1">
      <c r="A41" s="4">
        <v>39</v>
      </c>
      <c r="B41" s="4" t="s">
        <v>12</v>
      </c>
      <c r="C41" s="5" t="s">
        <v>166</v>
      </c>
      <c r="D41" s="4" t="s">
        <v>13</v>
      </c>
      <c r="E41" s="4">
        <v>5</v>
      </c>
      <c r="F41" s="2" t="s">
        <v>55</v>
      </c>
      <c r="G41" s="2"/>
      <c r="H41" s="4" t="s">
        <v>15</v>
      </c>
      <c r="I41" s="4" t="s">
        <v>407</v>
      </c>
      <c r="J41" s="4"/>
      <c r="K41" s="120" t="s">
        <v>64</v>
      </c>
      <c r="L41" s="121" t="s">
        <v>65</v>
      </c>
      <c r="M41" s="122"/>
      <c r="N41" s="2" t="s">
        <v>22</v>
      </c>
      <c r="O41" s="15">
        <v>12</v>
      </c>
      <c r="P41" s="41">
        <v>240</v>
      </c>
      <c r="Q41" s="41">
        <f t="shared" si="8"/>
        <v>48</v>
      </c>
      <c r="R41" s="29">
        <f t="shared" si="9"/>
        <v>288</v>
      </c>
      <c r="S41" s="8">
        <v>1</v>
      </c>
      <c r="T41" s="30">
        <f>R41*1184</f>
        <v>340992</v>
      </c>
      <c r="U41" s="34">
        <v>340992</v>
      </c>
      <c r="V41" s="5"/>
    </row>
    <row r="42" spans="1:22" ht="24.95" customHeight="1">
      <c r="A42" s="4">
        <v>40</v>
      </c>
      <c r="B42" s="2" t="s">
        <v>168</v>
      </c>
      <c r="C42" s="5" t="s">
        <v>166</v>
      </c>
      <c r="D42" s="4" t="s">
        <v>13</v>
      </c>
      <c r="E42" s="4">
        <v>5</v>
      </c>
      <c r="F42" s="2" t="s">
        <v>55</v>
      </c>
      <c r="G42" s="2"/>
      <c r="H42" s="4" t="s">
        <v>15</v>
      </c>
      <c r="I42" s="4" t="s">
        <v>407</v>
      </c>
      <c r="J42" s="4"/>
      <c r="K42" s="112" t="s">
        <v>239</v>
      </c>
      <c r="L42" s="112" t="s">
        <v>240</v>
      </c>
      <c r="M42" s="113" t="s">
        <v>241</v>
      </c>
      <c r="N42" s="10" t="s">
        <v>89</v>
      </c>
      <c r="O42" s="11">
        <v>4</v>
      </c>
      <c r="P42" s="31">
        <v>120000</v>
      </c>
      <c r="Q42" s="28"/>
      <c r="R42" s="28"/>
      <c r="S42" s="8">
        <v>1</v>
      </c>
      <c r="T42" s="31">
        <v>120000</v>
      </c>
      <c r="U42" s="48">
        <v>120000</v>
      </c>
      <c r="V42" s="5"/>
    </row>
    <row r="43" spans="1:22" ht="24.95" customHeight="1">
      <c r="A43" s="4">
        <v>41</v>
      </c>
      <c r="B43" s="2" t="s">
        <v>168</v>
      </c>
      <c r="C43" s="5" t="s">
        <v>166</v>
      </c>
      <c r="D43" s="4" t="s">
        <v>13</v>
      </c>
      <c r="E43" s="4">
        <v>5</v>
      </c>
      <c r="F43" s="2" t="s">
        <v>55</v>
      </c>
      <c r="G43" s="2"/>
      <c r="H43" s="4" t="s">
        <v>15</v>
      </c>
      <c r="I43" s="4" t="s">
        <v>407</v>
      </c>
      <c r="J43" s="4"/>
      <c r="K43" s="112" t="s">
        <v>242</v>
      </c>
      <c r="L43" s="112" t="s">
        <v>243</v>
      </c>
      <c r="M43" s="113" t="s">
        <v>244</v>
      </c>
      <c r="N43" s="10" t="s">
        <v>172</v>
      </c>
      <c r="O43" s="11">
        <v>6</v>
      </c>
      <c r="P43" s="31">
        <v>96000</v>
      </c>
      <c r="Q43" s="28"/>
      <c r="R43" s="28"/>
      <c r="S43" s="8">
        <v>1</v>
      </c>
      <c r="T43" s="31">
        <v>96000</v>
      </c>
      <c r="U43" s="48">
        <v>96000</v>
      </c>
      <c r="V43" s="5"/>
    </row>
    <row r="44" spans="1:22" ht="24.95" customHeight="1">
      <c r="A44" s="4">
        <v>42</v>
      </c>
      <c r="B44" s="2" t="s">
        <v>168</v>
      </c>
      <c r="C44" s="5" t="s">
        <v>166</v>
      </c>
      <c r="D44" s="4" t="s">
        <v>13</v>
      </c>
      <c r="E44" s="4">
        <v>5</v>
      </c>
      <c r="F44" s="2" t="s">
        <v>55</v>
      </c>
      <c r="G44" s="2"/>
      <c r="H44" s="4" t="s">
        <v>15</v>
      </c>
      <c r="I44" s="4" t="s">
        <v>407</v>
      </c>
      <c r="J44" s="4"/>
      <c r="K44" s="114" t="s">
        <v>245</v>
      </c>
      <c r="L44" s="112" t="s">
        <v>245</v>
      </c>
      <c r="M44" s="113" t="s">
        <v>246</v>
      </c>
      <c r="N44" s="10" t="s">
        <v>204</v>
      </c>
      <c r="O44" s="11">
        <v>2</v>
      </c>
      <c r="P44" s="31">
        <v>60000</v>
      </c>
      <c r="Q44" s="28"/>
      <c r="R44" s="28"/>
      <c r="S44" s="8">
        <v>1</v>
      </c>
      <c r="T44" s="31">
        <v>60000</v>
      </c>
      <c r="U44" s="48">
        <v>60000</v>
      </c>
      <c r="V44" s="5"/>
    </row>
    <row r="45" spans="1:22" ht="24.95" customHeight="1">
      <c r="A45" s="4">
        <v>43</v>
      </c>
      <c r="B45" s="2" t="s">
        <v>168</v>
      </c>
      <c r="C45" s="5" t="s">
        <v>166</v>
      </c>
      <c r="D45" s="4" t="s">
        <v>13</v>
      </c>
      <c r="E45" s="4">
        <v>5</v>
      </c>
      <c r="F45" s="2" t="s">
        <v>55</v>
      </c>
      <c r="G45" s="2"/>
      <c r="H45" s="4" t="s">
        <v>15</v>
      </c>
      <c r="I45" s="4" t="s">
        <v>407</v>
      </c>
      <c r="J45" s="4"/>
      <c r="K45" s="114" t="s">
        <v>247</v>
      </c>
      <c r="L45" s="112" t="s">
        <v>248</v>
      </c>
      <c r="M45" s="113" t="s">
        <v>249</v>
      </c>
      <c r="N45" s="10" t="s">
        <v>204</v>
      </c>
      <c r="O45" s="11">
        <v>2</v>
      </c>
      <c r="P45" s="31">
        <v>60000</v>
      </c>
      <c r="Q45" s="28"/>
      <c r="R45" s="28"/>
      <c r="S45" s="8">
        <v>1</v>
      </c>
      <c r="T45" s="31">
        <v>60000</v>
      </c>
      <c r="U45" s="48">
        <v>60000</v>
      </c>
      <c r="V45" s="5"/>
    </row>
    <row r="46" spans="1:22" ht="24.95" customHeight="1">
      <c r="A46" s="4">
        <v>44</v>
      </c>
      <c r="B46" s="2" t="s">
        <v>168</v>
      </c>
      <c r="C46" s="5" t="s">
        <v>166</v>
      </c>
      <c r="D46" s="2" t="s">
        <v>13</v>
      </c>
      <c r="E46" s="2">
        <v>6</v>
      </c>
      <c r="F46" s="2" t="s">
        <v>252</v>
      </c>
      <c r="G46" s="2"/>
      <c r="H46" s="4" t="s">
        <v>15</v>
      </c>
      <c r="I46" s="4" t="s">
        <v>407</v>
      </c>
      <c r="J46" s="4"/>
      <c r="K46" s="115" t="s">
        <v>253</v>
      </c>
      <c r="L46" s="115" t="s">
        <v>254</v>
      </c>
      <c r="M46" s="113" t="s">
        <v>255</v>
      </c>
      <c r="N46" s="14" t="s">
        <v>89</v>
      </c>
      <c r="O46" s="11">
        <v>4</v>
      </c>
      <c r="P46" s="31">
        <v>60000</v>
      </c>
      <c r="Q46" s="28"/>
      <c r="R46" s="28"/>
      <c r="S46" s="8">
        <v>1</v>
      </c>
      <c r="T46" s="31">
        <v>60000</v>
      </c>
      <c r="U46" s="48">
        <v>60000</v>
      </c>
      <c r="V46" s="5"/>
    </row>
    <row r="47" spans="1:22" ht="24.95" customHeight="1">
      <c r="A47" s="4">
        <v>45</v>
      </c>
      <c r="B47" s="2" t="s">
        <v>168</v>
      </c>
      <c r="C47" s="5" t="s">
        <v>166</v>
      </c>
      <c r="D47" s="2" t="s">
        <v>13</v>
      </c>
      <c r="E47" s="2">
        <v>6</v>
      </c>
      <c r="F47" s="2" t="s">
        <v>252</v>
      </c>
      <c r="G47" s="2"/>
      <c r="H47" s="4" t="s">
        <v>15</v>
      </c>
      <c r="I47" s="4" t="s">
        <v>407</v>
      </c>
      <c r="J47" s="4"/>
      <c r="K47" s="115" t="s">
        <v>256</v>
      </c>
      <c r="L47" s="115" t="s">
        <v>257</v>
      </c>
      <c r="M47" s="113" t="s">
        <v>258</v>
      </c>
      <c r="N47" s="14" t="s">
        <v>89</v>
      </c>
      <c r="O47" s="11">
        <v>4</v>
      </c>
      <c r="P47" s="31">
        <v>240000</v>
      </c>
      <c r="Q47" s="28"/>
      <c r="R47" s="28"/>
      <c r="S47" s="8">
        <v>1</v>
      </c>
      <c r="T47" s="31">
        <v>240000</v>
      </c>
      <c r="U47" s="48">
        <v>240000</v>
      </c>
      <c r="V47" s="5"/>
    </row>
    <row r="48" spans="1:22" ht="24.95" customHeight="1">
      <c r="A48" s="4">
        <v>46</v>
      </c>
      <c r="B48" s="2" t="s">
        <v>168</v>
      </c>
      <c r="C48" s="5" t="s">
        <v>166</v>
      </c>
      <c r="D48" s="2" t="s">
        <v>13</v>
      </c>
      <c r="E48" s="2">
        <v>6</v>
      </c>
      <c r="F48" s="2" t="s">
        <v>252</v>
      </c>
      <c r="G48" s="2"/>
      <c r="H48" s="4" t="s">
        <v>15</v>
      </c>
      <c r="I48" s="4" t="s">
        <v>407</v>
      </c>
      <c r="J48" s="4"/>
      <c r="K48" s="115" t="s">
        <v>252</v>
      </c>
      <c r="L48" s="115" t="s">
        <v>259</v>
      </c>
      <c r="M48" s="113"/>
      <c r="N48" s="14" t="s">
        <v>260</v>
      </c>
      <c r="O48" s="11">
        <v>24</v>
      </c>
      <c r="P48" s="31">
        <v>72000</v>
      </c>
      <c r="Q48" s="28"/>
      <c r="R48" s="28"/>
      <c r="S48" s="8">
        <v>1</v>
      </c>
      <c r="T48" s="31">
        <v>72000</v>
      </c>
      <c r="U48" s="48">
        <v>72000</v>
      </c>
      <c r="V48" s="5"/>
    </row>
    <row r="49" spans="1:22" ht="24.95" customHeight="1">
      <c r="A49" s="4">
        <v>47</v>
      </c>
      <c r="B49" s="4" t="s">
        <v>12</v>
      </c>
      <c r="C49" s="5" t="s">
        <v>166</v>
      </c>
      <c r="D49" s="4" t="s">
        <v>13</v>
      </c>
      <c r="E49" s="4">
        <v>7</v>
      </c>
      <c r="F49" s="4" t="s">
        <v>66</v>
      </c>
      <c r="G49" s="4"/>
      <c r="H49" s="4" t="s">
        <v>25</v>
      </c>
      <c r="I49" s="4" t="s">
        <v>407</v>
      </c>
      <c r="J49" s="4"/>
      <c r="K49" s="114" t="s">
        <v>67</v>
      </c>
      <c r="L49" s="121" t="s">
        <v>68</v>
      </c>
      <c r="M49" s="116"/>
      <c r="N49" s="2"/>
      <c r="O49" s="15">
        <v>12</v>
      </c>
      <c r="P49" s="41">
        <v>187</v>
      </c>
      <c r="Q49" s="41">
        <f>P49*0.2</f>
        <v>37.4</v>
      </c>
      <c r="R49" s="29">
        <f t="shared" ref="R49" si="10">P49+Q49</f>
        <v>224.4</v>
      </c>
      <c r="S49" s="8">
        <v>1</v>
      </c>
      <c r="T49" s="30">
        <f>R49*1184</f>
        <v>265689.60000000003</v>
      </c>
      <c r="U49" s="34">
        <v>265690</v>
      </c>
      <c r="V49" s="5"/>
    </row>
    <row r="50" spans="1:22" ht="24.95" customHeight="1">
      <c r="A50" s="4">
        <v>48</v>
      </c>
      <c r="B50" s="4" t="s">
        <v>168</v>
      </c>
      <c r="C50" s="5" t="s">
        <v>166</v>
      </c>
      <c r="D50" s="4" t="s">
        <v>13</v>
      </c>
      <c r="E50" s="4">
        <v>7</v>
      </c>
      <c r="F50" s="4" t="s">
        <v>66</v>
      </c>
      <c r="G50" s="4"/>
      <c r="H50" s="4" t="s">
        <v>25</v>
      </c>
      <c r="I50" s="4" t="s">
        <v>407</v>
      </c>
      <c r="J50" s="4"/>
      <c r="K50" s="114" t="s">
        <v>250</v>
      </c>
      <c r="L50" s="115" t="s">
        <v>251</v>
      </c>
      <c r="M50" s="113"/>
      <c r="N50" s="14" t="s">
        <v>22</v>
      </c>
      <c r="O50" s="11">
        <v>12</v>
      </c>
      <c r="P50" s="31">
        <v>144000</v>
      </c>
      <c r="Q50" s="28"/>
      <c r="R50" s="28"/>
      <c r="S50" s="8">
        <v>1</v>
      </c>
      <c r="T50" s="31">
        <v>144000</v>
      </c>
      <c r="U50" s="48">
        <v>144000</v>
      </c>
      <c r="V50" s="5"/>
    </row>
    <row r="51" spans="1:22" ht="24.95" customHeight="1">
      <c r="A51" s="4">
        <v>49</v>
      </c>
      <c r="B51" s="2" t="s">
        <v>12</v>
      </c>
      <c r="C51" s="5" t="s">
        <v>166</v>
      </c>
      <c r="D51" s="4" t="s">
        <v>13</v>
      </c>
      <c r="E51" s="4">
        <v>8</v>
      </c>
      <c r="F51" s="2" t="s">
        <v>75</v>
      </c>
      <c r="G51" s="2"/>
      <c r="H51" s="4" t="s">
        <v>15</v>
      </c>
      <c r="I51" s="4" t="s">
        <v>407</v>
      </c>
      <c r="J51" s="4"/>
      <c r="K51" s="112" t="s">
        <v>76</v>
      </c>
      <c r="L51" s="123" t="s">
        <v>77</v>
      </c>
      <c r="M51" s="116" t="s">
        <v>78</v>
      </c>
      <c r="N51" s="18" t="s">
        <v>19</v>
      </c>
      <c r="O51" s="15">
        <v>6</v>
      </c>
      <c r="P51" s="41">
        <v>140</v>
      </c>
      <c r="Q51" s="41">
        <f t="shared" ref="Q51:Q53" si="11">P51*0.2</f>
        <v>28</v>
      </c>
      <c r="R51" s="29">
        <f t="shared" ref="R51:R53" si="12">P51+Q51</f>
        <v>168</v>
      </c>
      <c r="S51" s="8">
        <v>1</v>
      </c>
      <c r="T51" s="30">
        <f>R51*1184</f>
        <v>198912</v>
      </c>
      <c r="U51" s="34">
        <v>198912</v>
      </c>
      <c r="V51" s="5"/>
    </row>
    <row r="52" spans="1:22" ht="24.95" customHeight="1">
      <c r="A52" s="4">
        <v>50</v>
      </c>
      <c r="B52" s="2" t="s">
        <v>12</v>
      </c>
      <c r="C52" s="5" t="s">
        <v>166</v>
      </c>
      <c r="D52" s="4" t="s">
        <v>13</v>
      </c>
      <c r="E52" s="4">
        <v>8</v>
      </c>
      <c r="F52" s="2" t="s">
        <v>75</v>
      </c>
      <c r="G52" s="2"/>
      <c r="H52" s="4" t="s">
        <v>15</v>
      </c>
      <c r="I52" s="4" t="s">
        <v>407</v>
      </c>
      <c r="J52" s="4"/>
      <c r="K52" s="112" t="s">
        <v>79</v>
      </c>
      <c r="L52" s="123" t="s">
        <v>80</v>
      </c>
      <c r="M52" s="124" t="s">
        <v>81</v>
      </c>
      <c r="N52" s="18" t="s">
        <v>82</v>
      </c>
      <c r="O52" s="15">
        <v>8</v>
      </c>
      <c r="P52" s="41">
        <v>91</v>
      </c>
      <c r="Q52" s="41">
        <f t="shared" si="11"/>
        <v>18.2</v>
      </c>
      <c r="R52" s="29">
        <f t="shared" si="12"/>
        <v>109.2</v>
      </c>
      <c r="S52" s="8">
        <v>1</v>
      </c>
      <c r="T52" s="30">
        <f>R52*1184</f>
        <v>129292.8</v>
      </c>
      <c r="U52" s="34">
        <v>129293</v>
      </c>
      <c r="V52" s="5"/>
    </row>
    <row r="53" spans="1:22" ht="24.95" customHeight="1">
      <c r="A53" s="4">
        <v>51</v>
      </c>
      <c r="B53" s="2" t="s">
        <v>12</v>
      </c>
      <c r="C53" s="5" t="s">
        <v>166</v>
      </c>
      <c r="D53" s="4" t="s">
        <v>13</v>
      </c>
      <c r="E53" s="4">
        <v>8</v>
      </c>
      <c r="F53" s="2" t="s">
        <v>75</v>
      </c>
      <c r="G53" s="2"/>
      <c r="H53" s="4" t="s">
        <v>15</v>
      </c>
      <c r="I53" s="4" t="s">
        <v>407</v>
      </c>
      <c r="J53" s="4"/>
      <c r="K53" s="112" t="s">
        <v>83</v>
      </c>
      <c r="L53" s="112" t="s">
        <v>84</v>
      </c>
      <c r="M53" s="124" t="s">
        <v>85</v>
      </c>
      <c r="N53" s="18" t="s">
        <v>42</v>
      </c>
      <c r="O53" s="15">
        <v>4</v>
      </c>
      <c r="P53" s="41">
        <v>776</v>
      </c>
      <c r="Q53" s="41">
        <f t="shared" si="11"/>
        <v>155.20000000000002</v>
      </c>
      <c r="R53" s="29">
        <f t="shared" si="12"/>
        <v>931.2</v>
      </c>
      <c r="S53" s="8">
        <v>1</v>
      </c>
      <c r="T53" s="30">
        <f>R53*1184</f>
        <v>1102540.8</v>
      </c>
      <c r="U53" s="34">
        <v>1102541</v>
      </c>
      <c r="V53" s="5"/>
    </row>
    <row r="54" spans="1:22" ht="24.95" customHeight="1">
      <c r="A54" s="4">
        <v>52</v>
      </c>
      <c r="B54" s="4" t="s">
        <v>168</v>
      </c>
      <c r="C54" s="5" t="s">
        <v>166</v>
      </c>
      <c r="D54" s="4" t="s">
        <v>13</v>
      </c>
      <c r="E54" s="4">
        <v>8</v>
      </c>
      <c r="F54" s="2" t="s">
        <v>75</v>
      </c>
      <c r="G54" s="4"/>
      <c r="H54" s="4" t="s">
        <v>25</v>
      </c>
      <c r="I54" s="4" t="s">
        <v>407</v>
      </c>
      <c r="J54" s="4"/>
      <c r="K54" s="114" t="s">
        <v>277</v>
      </c>
      <c r="L54" s="115" t="s">
        <v>278</v>
      </c>
      <c r="M54" s="113" t="s">
        <v>279</v>
      </c>
      <c r="N54" s="14" t="s">
        <v>89</v>
      </c>
      <c r="O54" s="11">
        <v>4</v>
      </c>
      <c r="P54" s="31">
        <v>240000</v>
      </c>
      <c r="Q54" s="28"/>
      <c r="R54" s="28"/>
      <c r="S54" s="8">
        <v>1</v>
      </c>
      <c r="T54" s="31">
        <v>240000</v>
      </c>
      <c r="U54" s="48">
        <v>240000</v>
      </c>
      <c r="V54" s="5"/>
    </row>
    <row r="55" spans="1:22" ht="24.95" customHeight="1">
      <c r="A55" s="4">
        <v>53</v>
      </c>
      <c r="B55" s="4" t="s">
        <v>168</v>
      </c>
      <c r="C55" s="5" t="s">
        <v>166</v>
      </c>
      <c r="D55" s="4" t="s">
        <v>13</v>
      </c>
      <c r="E55" s="4">
        <v>8</v>
      </c>
      <c r="F55" s="2" t="s">
        <v>75</v>
      </c>
      <c r="G55" s="4"/>
      <c r="H55" s="4" t="s">
        <v>25</v>
      </c>
      <c r="I55" s="4" t="s">
        <v>421</v>
      </c>
      <c r="J55" s="4"/>
      <c r="K55" s="114" t="s">
        <v>438</v>
      </c>
      <c r="L55" s="115" t="s">
        <v>280</v>
      </c>
      <c r="M55" s="113" t="s">
        <v>281</v>
      </c>
      <c r="N55" s="14" t="s">
        <v>89</v>
      </c>
      <c r="O55" s="11">
        <v>4</v>
      </c>
      <c r="P55" s="31"/>
      <c r="Q55" s="28"/>
      <c r="R55" s="28"/>
      <c r="S55" s="8">
        <v>1</v>
      </c>
      <c r="T55" s="31"/>
      <c r="U55" s="48"/>
      <c r="V55" s="5" t="s">
        <v>422</v>
      </c>
    </row>
    <row r="56" spans="1:22" ht="24.95" customHeight="1">
      <c r="A56" s="4">
        <v>54</v>
      </c>
      <c r="B56" s="2" t="s">
        <v>168</v>
      </c>
      <c r="C56" s="5" t="s">
        <v>166</v>
      </c>
      <c r="D56" s="4" t="s">
        <v>13</v>
      </c>
      <c r="E56" s="4">
        <v>9</v>
      </c>
      <c r="F56" s="4" t="s">
        <v>69</v>
      </c>
      <c r="G56" s="4"/>
      <c r="H56" s="4" t="s">
        <v>15</v>
      </c>
      <c r="I56" s="4" t="s">
        <v>407</v>
      </c>
      <c r="J56" s="4"/>
      <c r="K56" s="125" t="s">
        <v>261</v>
      </c>
      <c r="L56" s="112" t="s">
        <v>262</v>
      </c>
      <c r="M56" s="113" t="s">
        <v>263</v>
      </c>
      <c r="N56" s="10" t="s">
        <v>122</v>
      </c>
      <c r="O56" s="11">
        <v>1</v>
      </c>
      <c r="P56" s="31">
        <v>120000</v>
      </c>
      <c r="Q56" s="28"/>
      <c r="R56" s="28"/>
      <c r="S56" s="8">
        <v>1</v>
      </c>
      <c r="T56" s="31">
        <v>120000</v>
      </c>
      <c r="U56" s="48">
        <v>120000</v>
      </c>
      <c r="V56" s="5"/>
    </row>
    <row r="57" spans="1:22" ht="24.95" customHeight="1">
      <c r="A57" s="4">
        <v>55</v>
      </c>
      <c r="B57" s="2" t="s">
        <v>168</v>
      </c>
      <c r="C57" s="5" t="s">
        <v>166</v>
      </c>
      <c r="D57" s="4" t="s">
        <v>13</v>
      </c>
      <c r="E57" s="4">
        <v>9</v>
      </c>
      <c r="F57" s="4" t="s">
        <v>69</v>
      </c>
      <c r="G57" s="4"/>
      <c r="H57" s="4" t="s">
        <v>15</v>
      </c>
      <c r="I57" s="4" t="s">
        <v>407</v>
      </c>
      <c r="J57" s="4"/>
      <c r="K57" s="126" t="s">
        <v>264</v>
      </c>
      <c r="L57" s="112" t="s">
        <v>265</v>
      </c>
      <c r="M57" s="113" t="s">
        <v>266</v>
      </c>
      <c r="N57" s="10" t="s">
        <v>267</v>
      </c>
      <c r="O57" s="11">
        <v>12</v>
      </c>
      <c r="P57" s="31">
        <v>144000</v>
      </c>
      <c r="Q57" s="28"/>
      <c r="R57" s="28"/>
      <c r="S57" s="8">
        <v>1</v>
      </c>
      <c r="T57" s="31">
        <v>144000</v>
      </c>
      <c r="U57" s="48">
        <v>144000</v>
      </c>
      <c r="V57" s="5"/>
    </row>
    <row r="58" spans="1:22" ht="24.95" customHeight="1">
      <c r="A58" s="4">
        <v>56</v>
      </c>
      <c r="B58" s="2" t="s">
        <v>168</v>
      </c>
      <c r="C58" s="5" t="s">
        <v>166</v>
      </c>
      <c r="D58" s="4" t="s">
        <v>13</v>
      </c>
      <c r="E58" s="4">
        <v>9</v>
      </c>
      <c r="F58" s="4" t="s">
        <v>69</v>
      </c>
      <c r="G58" s="4"/>
      <c r="H58" s="4" t="s">
        <v>15</v>
      </c>
      <c r="I58" s="4" t="s">
        <v>407</v>
      </c>
      <c r="J58" s="4"/>
      <c r="K58" s="126" t="s">
        <v>435</v>
      </c>
      <c r="L58" s="112" t="s">
        <v>265</v>
      </c>
      <c r="M58" s="113"/>
      <c r="N58" s="10" t="s">
        <v>89</v>
      </c>
      <c r="O58" s="11">
        <v>4</v>
      </c>
      <c r="P58" s="31"/>
      <c r="Q58" s="28"/>
      <c r="R58" s="28"/>
      <c r="S58" s="8">
        <v>1</v>
      </c>
      <c r="T58" s="31"/>
      <c r="U58" s="48"/>
      <c r="V58" s="5"/>
    </row>
    <row r="59" spans="1:22" ht="24.95" customHeight="1">
      <c r="A59" s="4">
        <v>57</v>
      </c>
      <c r="B59" s="2" t="s">
        <v>168</v>
      </c>
      <c r="C59" s="5" t="s">
        <v>166</v>
      </c>
      <c r="D59" s="4" t="s">
        <v>13</v>
      </c>
      <c r="E59" s="4">
        <v>9</v>
      </c>
      <c r="F59" s="4" t="s">
        <v>69</v>
      </c>
      <c r="G59" s="4"/>
      <c r="H59" s="4" t="s">
        <v>25</v>
      </c>
      <c r="I59" s="4" t="s">
        <v>407</v>
      </c>
      <c r="J59" s="4"/>
      <c r="K59" s="127" t="s">
        <v>268</v>
      </c>
      <c r="L59" s="112" t="s">
        <v>269</v>
      </c>
      <c r="M59" s="113" t="s">
        <v>270</v>
      </c>
      <c r="N59" s="10" t="s">
        <v>172</v>
      </c>
      <c r="O59" s="20">
        <v>6</v>
      </c>
      <c r="P59" s="31">
        <v>120000</v>
      </c>
      <c r="Q59" s="28"/>
      <c r="R59" s="28"/>
      <c r="S59" s="8">
        <v>1</v>
      </c>
      <c r="T59" s="31">
        <v>120000</v>
      </c>
      <c r="U59" s="48">
        <v>120000</v>
      </c>
      <c r="V59" s="5"/>
    </row>
    <row r="60" spans="1:22" ht="24.95" customHeight="1">
      <c r="A60" s="4">
        <v>58</v>
      </c>
      <c r="B60" s="4" t="s">
        <v>12</v>
      </c>
      <c r="C60" s="5" t="s">
        <v>166</v>
      </c>
      <c r="D60" s="4" t="s">
        <v>13</v>
      </c>
      <c r="E60" s="4">
        <v>9</v>
      </c>
      <c r="F60" s="4" t="s">
        <v>69</v>
      </c>
      <c r="G60" s="4"/>
      <c r="H60" s="4" t="s">
        <v>15</v>
      </c>
      <c r="I60" s="4" t="s">
        <v>407</v>
      </c>
      <c r="J60" s="4"/>
      <c r="K60" s="114" t="s">
        <v>70</v>
      </c>
      <c r="L60" s="115" t="s">
        <v>71</v>
      </c>
      <c r="M60" s="116" t="s">
        <v>72</v>
      </c>
      <c r="N60" s="2" t="s">
        <v>42</v>
      </c>
      <c r="O60" s="15">
        <v>4</v>
      </c>
      <c r="P60" s="41">
        <v>160</v>
      </c>
      <c r="Q60" s="41">
        <f t="shared" ref="Q60:Q61" si="13">P60*0.2</f>
        <v>32</v>
      </c>
      <c r="R60" s="29">
        <f t="shared" ref="R60:R61" si="14">P60+Q60</f>
        <v>192</v>
      </c>
      <c r="S60" s="8">
        <v>1</v>
      </c>
      <c r="T60" s="30">
        <f>R60*1184</f>
        <v>227328</v>
      </c>
      <c r="U60" s="34">
        <v>227328</v>
      </c>
      <c r="V60" s="5"/>
    </row>
    <row r="61" spans="1:22" ht="24.95" customHeight="1">
      <c r="A61" s="4">
        <v>59</v>
      </c>
      <c r="B61" s="4" t="s">
        <v>12</v>
      </c>
      <c r="C61" s="5" t="s">
        <v>166</v>
      </c>
      <c r="D61" s="4" t="s">
        <v>13</v>
      </c>
      <c r="E61" s="4">
        <v>9</v>
      </c>
      <c r="F61" s="4" t="s">
        <v>69</v>
      </c>
      <c r="G61" s="4"/>
      <c r="H61" s="4" t="s">
        <v>15</v>
      </c>
      <c r="I61" s="4" t="s">
        <v>407</v>
      </c>
      <c r="J61" s="4"/>
      <c r="K61" s="114" t="s">
        <v>73</v>
      </c>
      <c r="L61" s="115" t="s">
        <v>71</v>
      </c>
      <c r="M61" s="122" t="s">
        <v>74</v>
      </c>
      <c r="N61" s="2" t="s">
        <v>42</v>
      </c>
      <c r="O61" s="15">
        <v>4</v>
      </c>
      <c r="P61" s="41">
        <v>160</v>
      </c>
      <c r="Q61" s="41">
        <f t="shared" si="13"/>
        <v>32</v>
      </c>
      <c r="R61" s="29">
        <f t="shared" si="14"/>
        <v>192</v>
      </c>
      <c r="S61" s="8">
        <v>1</v>
      </c>
      <c r="T61" s="30">
        <f>R61*1184</f>
        <v>227328</v>
      </c>
      <c r="U61" s="34">
        <v>227328</v>
      </c>
      <c r="V61" s="5"/>
    </row>
    <row r="62" spans="1:22" ht="24.95" customHeight="1">
      <c r="A62" s="4">
        <v>60</v>
      </c>
      <c r="B62" s="2" t="s">
        <v>168</v>
      </c>
      <c r="C62" s="5" t="s">
        <v>166</v>
      </c>
      <c r="D62" s="4" t="s">
        <v>13</v>
      </c>
      <c r="E62" s="75">
        <v>9</v>
      </c>
      <c r="F62" s="75" t="s">
        <v>69</v>
      </c>
      <c r="G62" s="75"/>
      <c r="H62" s="75" t="s">
        <v>15</v>
      </c>
      <c r="I62" s="75" t="s">
        <v>417</v>
      </c>
      <c r="J62" s="75" t="s">
        <v>443</v>
      </c>
      <c r="K62" s="127" t="s">
        <v>271</v>
      </c>
      <c r="L62" s="112" t="s">
        <v>272</v>
      </c>
      <c r="M62" s="113" t="s">
        <v>273</v>
      </c>
      <c r="N62" s="78" t="s">
        <v>204</v>
      </c>
      <c r="O62" s="79">
        <v>2</v>
      </c>
      <c r="P62" s="31">
        <v>180000</v>
      </c>
      <c r="Q62" s="28"/>
      <c r="R62" s="28"/>
      <c r="S62" s="77"/>
      <c r="T62" s="31">
        <v>180000</v>
      </c>
      <c r="U62" s="80"/>
      <c r="V62" s="79"/>
    </row>
    <row r="63" spans="1:22" ht="24.95" customHeight="1">
      <c r="A63" s="4">
        <v>61</v>
      </c>
      <c r="B63" s="2" t="s">
        <v>168</v>
      </c>
      <c r="C63" s="5" t="s">
        <v>166</v>
      </c>
      <c r="D63" s="4" t="s">
        <v>13</v>
      </c>
      <c r="E63" s="75">
        <v>9</v>
      </c>
      <c r="F63" s="75" t="s">
        <v>69</v>
      </c>
      <c r="G63" s="75"/>
      <c r="H63" s="75" t="s">
        <v>15</v>
      </c>
      <c r="I63" s="75" t="s">
        <v>417</v>
      </c>
      <c r="J63" s="75" t="s">
        <v>443</v>
      </c>
      <c r="K63" s="127" t="s">
        <v>436</v>
      </c>
      <c r="L63" s="112" t="s">
        <v>272</v>
      </c>
      <c r="M63" s="113"/>
      <c r="N63" s="78" t="s">
        <v>89</v>
      </c>
      <c r="O63" s="79">
        <v>4</v>
      </c>
      <c r="P63" s="31"/>
      <c r="Q63" s="28"/>
      <c r="R63" s="28"/>
      <c r="S63" s="77"/>
      <c r="T63" s="31"/>
      <c r="U63" s="80"/>
      <c r="V63" s="79"/>
    </row>
    <row r="64" spans="1:22" ht="24.95" customHeight="1">
      <c r="A64" s="4">
        <v>62</v>
      </c>
      <c r="B64" s="2" t="s">
        <v>168</v>
      </c>
      <c r="C64" s="5" t="s">
        <v>166</v>
      </c>
      <c r="D64" s="4" t="s">
        <v>13</v>
      </c>
      <c r="E64" s="75">
        <v>9</v>
      </c>
      <c r="F64" s="75" t="s">
        <v>69</v>
      </c>
      <c r="G64" s="75"/>
      <c r="H64" s="75" t="s">
        <v>15</v>
      </c>
      <c r="I64" s="75" t="s">
        <v>417</v>
      </c>
      <c r="J64" s="75" t="s">
        <v>443</v>
      </c>
      <c r="K64" s="127" t="s">
        <v>437</v>
      </c>
      <c r="L64" s="112" t="s">
        <v>272</v>
      </c>
      <c r="M64" s="113"/>
      <c r="N64" s="78" t="s">
        <v>122</v>
      </c>
      <c r="O64" s="79">
        <v>1</v>
      </c>
      <c r="P64" s="31"/>
      <c r="Q64" s="28"/>
      <c r="R64" s="28"/>
      <c r="S64" s="77"/>
      <c r="T64" s="31"/>
      <c r="U64" s="80"/>
      <c r="V64" s="79"/>
    </row>
    <row r="65" spans="1:22" ht="24.95" customHeight="1">
      <c r="A65" s="4">
        <v>63</v>
      </c>
      <c r="B65" s="2" t="s">
        <v>168</v>
      </c>
      <c r="C65" s="5" t="s">
        <v>166</v>
      </c>
      <c r="D65" s="4" t="s">
        <v>13</v>
      </c>
      <c r="E65" s="75">
        <v>9</v>
      </c>
      <c r="F65" s="75" t="s">
        <v>69</v>
      </c>
      <c r="G65" s="75"/>
      <c r="H65" s="75" t="s">
        <v>15</v>
      </c>
      <c r="I65" s="75" t="s">
        <v>417</v>
      </c>
      <c r="J65" s="75" t="s">
        <v>443</v>
      </c>
      <c r="K65" s="127" t="s">
        <v>274</v>
      </c>
      <c r="L65" s="112" t="s">
        <v>275</v>
      </c>
      <c r="M65" s="113" t="s">
        <v>276</v>
      </c>
      <c r="N65" s="78" t="s">
        <v>89</v>
      </c>
      <c r="O65" s="79">
        <v>4</v>
      </c>
      <c r="P65" s="31">
        <v>84000</v>
      </c>
      <c r="Q65" s="28"/>
      <c r="R65" s="28"/>
      <c r="S65" s="77"/>
      <c r="T65" s="31">
        <v>84000</v>
      </c>
      <c r="U65" s="80"/>
      <c r="V65" s="79"/>
    </row>
    <row r="66" spans="1:22" ht="24.95" customHeight="1">
      <c r="A66" s="4">
        <v>64</v>
      </c>
      <c r="B66" s="4" t="s">
        <v>12</v>
      </c>
      <c r="C66" s="5" t="s">
        <v>166</v>
      </c>
      <c r="D66" s="4" t="s">
        <v>13</v>
      </c>
      <c r="E66" s="4">
        <v>10</v>
      </c>
      <c r="F66" s="4" t="s">
        <v>86</v>
      </c>
      <c r="G66" s="4"/>
      <c r="H66" s="4" t="s">
        <v>15</v>
      </c>
      <c r="I66" s="4" t="s">
        <v>407</v>
      </c>
      <c r="J66" s="4"/>
      <c r="K66" s="115" t="s">
        <v>87</v>
      </c>
      <c r="L66" s="115"/>
      <c r="M66" s="116" t="s">
        <v>88</v>
      </c>
      <c r="N66" s="2" t="s">
        <v>89</v>
      </c>
      <c r="O66" s="15">
        <v>4</v>
      </c>
      <c r="P66" s="41">
        <v>85</v>
      </c>
      <c r="Q66" s="41">
        <f>P66*0.2</f>
        <v>17</v>
      </c>
      <c r="R66" s="29">
        <f t="shared" ref="R66" si="15">P66+Q66</f>
        <v>102</v>
      </c>
      <c r="S66" s="8">
        <v>1</v>
      </c>
      <c r="T66" s="30">
        <f>R66*1184</f>
        <v>120768</v>
      </c>
      <c r="U66" s="34">
        <v>120768</v>
      </c>
      <c r="V66" s="5"/>
    </row>
    <row r="67" spans="1:22" ht="24.95" customHeight="1">
      <c r="A67" s="4">
        <v>65</v>
      </c>
      <c r="B67" s="4" t="s">
        <v>168</v>
      </c>
      <c r="C67" s="5" t="s">
        <v>166</v>
      </c>
      <c r="D67" s="4" t="s">
        <v>13</v>
      </c>
      <c r="E67" s="4">
        <v>10</v>
      </c>
      <c r="F67" s="4" t="s">
        <v>86</v>
      </c>
      <c r="G67" s="4"/>
      <c r="H67" s="4" t="s">
        <v>15</v>
      </c>
      <c r="I67" s="4" t="s">
        <v>407</v>
      </c>
      <c r="J67" s="4"/>
      <c r="K67" s="115" t="s">
        <v>282</v>
      </c>
      <c r="L67" s="121" t="s">
        <v>283</v>
      </c>
      <c r="M67" s="128" t="s">
        <v>284</v>
      </c>
      <c r="N67" s="14" t="s">
        <v>204</v>
      </c>
      <c r="O67" s="11">
        <v>2</v>
      </c>
      <c r="P67" s="31">
        <v>180000</v>
      </c>
      <c r="Q67" s="28"/>
      <c r="R67" s="28"/>
      <c r="S67" s="8">
        <v>1</v>
      </c>
      <c r="T67" s="31">
        <v>180000</v>
      </c>
      <c r="U67" s="48">
        <v>180000</v>
      </c>
      <c r="V67" s="5"/>
    </row>
    <row r="68" spans="1:22" ht="24.95" customHeight="1">
      <c r="A68" s="4">
        <v>66</v>
      </c>
      <c r="B68" s="4" t="s">
        <v>168</v>
      </c>
      <c r="C68" s="5" t="s">
        <v>166</v>
      </c>
      <c r="D68" s="4" t="s">
        <v>13</v>
      </c>
      <c r="E68" s="4">
        <v>10</v>
      </c>
      <c r="F68" s="4" t="s">
        <v>86</v>
      </c>
      <c r="G68" s="4"/>
      <c r="H68" s="4" t="s">
        <v>15</v>
      </c>
      <c r="I68" s="4" t="s">
        <v>407</v>
      </c>
      <c r="J68" s="4"/>
      <c r="K68" s="115" t="s">
        <v>285</v>
      </c>
      <c r="L68" s="115" t="s">
        <v>286</v>
      </c>
      <c r="M68" s="113" t="s">
        <v>287</v>
      </c>
      <c r="N68" s="22" t="s">
        <v>411</v>
      </c>
      <c r="O68" s="11">
        <v>6</v>
      </c>
      <c r="P68" s="31">
        <v>600000</v>
      </c>
      <c r="Q68" s="28"/>
      <c r="R68" s="28"/>
      <c r="S68" s="8">
        <v>1</v>
      </c>
      <c r="T68" s="31">
        <v>600000</v>
      </c>
      <c r="U68" s="48">
        <v>600000</v>
      </c>
      <c r="V68" s="5"/>
    </row>
    <row r="69" spans="1:22" ht="24.95" customHeight="1">
      <c r="A69" s="4">
        <v>67</v>
      </c>
      <c r="B69" s="4" t="s">
        <v>168</v>
      </c>
      <c r="C69" s="5" t="s">
        <v>166</v>
      </c>
      <c r="D69" s="4" t="s">
        <v>13</v>
      </c>
      <c r="E69" s="4">
        <v>10</v>
      </c>
      <c r="F69" s="4" t="s">
        <v>86</v>
      </c>
      <c r="G69" s="4"/>
      <c r="H69" s="4" t="s">
        <v>15</v>
      </c>
      <c r="I69" s="4" t="s">
        <v>407</v>
      </c>
      <c r="J69" s="4"/>
      <c r="K69" s="115" t="s">
        <v>288</v>
      </c>
      <c r="L69" s="115" t="s">
        <v>289</v>
      </c>
      <c r="M69" s="113" t="s">
        <v>290</v>
      </c>
      <c r="N69" s="22" t="s">
        <v>410</v>
      </c>
      <c r="O69" s="11">
        <v>4</v>
      </c>
      <c r="P69" s="31">
        <v>120000</v>
      </c>
      <c r="Q69" s="28"/>
      <c r="R69" s="28"/>
      <c r="S69" s="8">
        <v>1</v>
      </c>
      <c r="T69" s="31">
        <v>120000</v>
      </c>
      <c r="U69" s="48">
        <v>120000</v>
      </c>
      <c r="V69" s="5"/>
    </row>
    <row r="70" spans="1:22" ht="24.95" customHeight="1">
      <c r="A70" s="4">
        <v>68</v>
      </c>
      <c r="B70" s="4" t="s">
        <v>12</v>
      </c>
      <c r="C70" s="5" t="s">
        <v>166</v>
      </c>
      <c r="D70" s="4" t="s">
        <v>13</v>
      </c>
      <c r="E70" s="4">
        <v>11</v>
      </c>
      <c r="F70" s="4" t="s">
        <v>90</v>
      </c>
      <c r="G70" s="4"/>
      <c r="H70" s="4" t="s">
        <v>15</v>
      </c>
      <c r="I70" s="4" t="s">
        <v>407</v>
      </c>
      <c r="J70" s="4"/>
      <c r="K70" s="114" t="s">
        <v>91</v>
      </c>
      <c r="L70" s="115" t="s">
        <v>92</v>
      </c>
      <c r="M70" s="116" t="s">
        <v>93</v>
      </c>
      <c r="N70" s="2" t="s">
        <v>94</v>
      </c>
      <c r="O70" s="15">
        <v>3</v>
      </c>
      <c r="P70" s="41">
        <v>470</v>
      </c>
      <c r="Q70" s="41">
        <f t="shared" ref="Q70:Q84" si="16">P70*0.2</f>
        <v>94</v>
      </c>
      <c r="R70" s="29">
        <f t="shared" ref="R70:R82" si="17">P70+Q70</f>
        <v>564</v>
      </c>
      <c r="S70" s="8">
        <v>1</v>
      </c>
      <c r="T70" s="30">
        <f t="shared" ref="T70:T83" si="18">R70*1184</f>
        <v>667776</v>
      </c>
      <c r="U70" s="34">
        <v>667776</v>
      </c>
      <c r="V70" s="5"/>
    </row>
    <row r="71" spans="1:22" ht="24.95" customHeight="1">
      <c r="A71" s="4">
        <v>69</v>
      </c>
      <c r="B71" s="4" t="s">
        <v>12</v>
      </c>
      <c r="C71" s="5" t="s">
        <v>166</v>
      </c>
      <c r="D71" s="4" t="s">
        <v>13</v>
      </c>
      <c r="E71" s="4">
        <v>11</v>
      </c>
      <c r="F71" s="4" t="s">
        <v>90</v>
      </c>
      <c r="G71" s="4"/>
      <c r="H71" s="4" t="s">
        <v>15</v>
      </c>
      <c r="I71" s="4" t="s">
        <v>407</v>
      </c>
      <c r="J71" s="4"/>
      <c r="K71" s="114" t="s">
        <v>95</v>
      </c>
      <c r="L71" s="115" t="s">
        <v>96</v>
      </c>
      <c r="M71" s="116" t="s">
        <v>97</v>
      </c>
      <c r="N71" s="2" t="s">
        <v>42</v>
      </c>
      <c r="O71" s="15">
        <v>4</v>
      </c>
      <c r="P71" s="41">
        <v>194</v>
      </c>
      <c r="Q71" s="41">
        <f t="shared" si="16"/>
        <v>38.800000000000004</v>
      </c>
      <c r="R71" s="29">
        <f t="shared" si="17"/>
        <v>232.8</v>
      </c>
      <c r="S71" s="8">
        <v>1</v>
      </c>
      <c r="T71" s="30">
        <f t="shared" si="18"/>
        <v>275635.20000000001</v>
      </c>
      <c r="U71" s="34">
        <v>275635</v>
      </c>
      <c r="V71" s="5"/>
    </row>
    <row r="72" spans="1:22" ht="24.95" customHeight="1">
      <c r="A72" s="4">
        <v>70</v>
      </c>
      <c r="B72" s="4" t="s">
        <v>12</v>
      </c>
      <c r="C72" s="5" t="s">
        <v>166</v>
      </c>
      <c r="D72" s="4" t="s">
        <v>13</v>
      </c>
      <c r="E72" s="4">
        <v>11</v>
      </c>
      <c r="F72" s="4" t="s">
        <v>90</v>
      </c>
      <c r="G72" s="4"/>
      <c r="H72" s="4" t="s">
        <v>15</v>
      </c>
      <c r="I72" s="4" t="s">
        <v>407</v>
      </c>
      <c r="J72" s="4"/>
      <c r="K72" s="114" t="s">
        <v>98</v>
      </c>
      <c r="L72" s="115" t="s">
        <v>99</v>
      </c>
      <c r="M72" s="116" t="s">
        <v>100</v>
      </c>
      <c r="N72" s="2" t="s">
        <v>42</v>
      </c>
      <c r="O72" s="15">
        <v>3</v>
      </c>
      <c r="P72" s="41">
        <v>243</v>
      </c>
      <c r="Q72" s="41">
        <f t="shared" si="16"/>
        <v>48.6</v>
      </c>
      <c r="R72" s="29">
        <f t="shared" si="17"/>
        <v>291.60000000000002</v>
      </c>
      <c r="S72" s="8">
        <v>1</v>
      </c>
      <c r="T72" s="30">
        <f t="shared" si="18"/>
        <v>345254.40000000002</v>
      </c>
      <c r="U72" s="34">
        <v>345254</v>
      </c>
      <c r="V72" s="5"/>
    </row>
    <row r="73" spans="1:22" ht="24.95" customHeight="1">
      <c r="A73" s="4">
        <v>71</v>
      </c>
      <c r="B73" s="4" t="s">
        <v>12</v>
      </c>
      <c r="C73" s="5" t="s">
        <v>166</v>
      </c>
      <c r="D73" s="4" t="s">
        <v>13</v>
      </c>
      <c r="E73" s="75">
        <v>11</v>
      </c>
      <c r="F73" s="75" t="s">
        <v>90</v>
      </c>
      <c r="G73" s="75"/>
      <c r="H73" s="75" t="s">
        <v>15</v>
      </c>
      <c r="I73" s="75" t="s">
        <v>417</v>
      </c>
      <c r="J73" s="75" t="s">
        <v>443</v>
      </c>
      <c r="K73" s="114" t="s">
        <v>101</v>
      </c>
      <c r="L73" s="115" t="s">
        <v>102</v>
      </c>
      <c r="M73" s="116" t="s">
        <v>103</v>
      </c>
      <c r="N73" s="81" t="s">
        <v>104</v>
      </c>
      <c r="O73" s="82">
        <v>10</v>
      </c>
      <c r="P73" s="41">
        <v>60</v>
      </c>
      <c r="Q73" s="41">
        <f t="shared" si="16"/>
        <v>12</v>
      </c>
      <c r="R73" s="29"/>
      <c r="S73" s="77"/>
      <c r="T73" s="30">
        <f t="shared" si="18"/>
        <v>0</v>
      </c>
      <c r="U73" s="83"/>
      <c r="V73" s="79"/>
    </row>
    <row r="74" spans="1:22" ht="24.95" customHeight="1">
      <c r="A74" s="4">
        <v>72</v>
      </c>
      <c r="B74" s="4" t="s">
        <v>12</v>
      </c>
      <c r="C74" s="5" t="s">
        <v>166</v>
      </c>
      <c r="D74" s="4" t="s">
        <v>13</v>
      </c>
      <c r="E74" s="75">
        <v>11</v>
      </c>
      <c r="F74" s="75" t="s">
        <v>90</v>
      </c>
      <c r="G74" s="75"/>
      <c r="H74" s="75" t="s">
        <v>15</v>
      </c>
      <c r="I74" s="75" t="s">
        <v>417</v>
      </c>
      <c r="J74" s="75" t="s">
        <v>443</v>
      </c>
      <c r="K74" s="114" t="s">
        <v>105</v>
      </c>
      <c r="L74" s="115" t="s">
        <v>96</v>
      </c>
      <c r="M74" s="116" t="s">
        <v>106</v>
      </c>
      <c r="N74" s="81" t="s">
        <v>94</v>
      </c>
      <c r="O74" s="82">
        <v>4</v>
      </c>
      <c r="P74" s="41">
        <v>140</v>
      </c>
      <c r="Q74" s="41">
        <f t="shared" si="16"/>
        <v>28</v>
      </c>
      <c r="R74" s="29"/>
      <c r="S74" s="77"/>
      <c r="T74" s="30">
        <f t="shared" si="18"/>
        <v>0</v>
      </c>
      <c r="U74" s="83"/>
      <c r="V74" s="79"/>
    </row>
    <row r="75" spans="1:22" ht="24.95" customHeight="1">
      <c r="A75" s="4">
        <v>73</v>
      </c>
      <c r="B75" s="4" t="s">
        <v>12</v>
      </c>
      <c r="C75" s="5" t="s">
        <v>166</v>
      </c>
      <c r="D75" s="4" t="s">
        <v>13</v>
      </c>
      <c r="E75" s="4">
        <v>12</v>
      </c>
      <c r="F75" s="2" t="s">
        <v>107</v>
      </c>
      <c r="G75" s="2"/>
      <c r="H75" s="4" t="s">
        <v>15</v>
      </c>
      <c r="I75" s="4" t="s">
        <v>407</v>
      </c>
      <c r="J75" s="4"/>
      <c r="K75" s="129" t="s">
        <v>108</v>
      </c>
      <c r="L75" s="121" t="s">
        <v>109</v>
      </c>
      <c r="M75" s="122" t="s">
        <v>110</v>
      </c>
      <c r="N75" s="2" t="s">
        <v>42</v>
      </c>
      <c r="O75" s="15">
        <v>4</v>
      </c>
      <c r="P75" s="41">
        <v>85</v>
      </c>
      <c r="Q75" s="41">
        <f t="shared" si="16"/>
        <v>17</v>
      </c>
      <c r="R75" s="29">
        <f t="shared" si="17"/>
        <v>102</v>
      </c>
      <c r="S75" s="8">
        <v>1</v>
      </c>
      <c r="T75" s="30">
        <f t="shared" si="18"/>
        <v>120768</v>
      </c>
      <c r="U75" s="34">
        <v>120768</v>
      </c>
      <c r="V75" s="5"/>
    </row>
    <row r="76" spans="1:22" ht="24.95" customHeight="1">
      <c r="A76" s="4">
        <v>74</v>
      </c>
      <c r="B76" s="4" t="s">
        <v>12</v>
      </c>
      <c r="C76" s="5" t="s">
        <v>166</v>
      </c>
      <c r="D76" s="4" t="s">
        <v>13</v>
      </c>
      <c r="E76" s="4">
        <v>12</v>
      </c>
      <c r="F76" s="2" t="s">
        <v>107</v>
      </c>
      <c r="G76" s="2"/>
      <c r="H76" s="4" t="s">
        <v>15</v>
      </c>
      <c r="I76" s="4" t="s">
        <v>407</v>
      </c>
      <c r="J76" s="4"/>
      <c r="K76" s="129" t="s">
        <v>111</v>
      </c>
      <c r="L76" s="121" t="s">
        <v>112</v>
      </c>
      <c r="M76" s="122" t="s">
        <v>113</v>
      </c>
      <c r="N76" s="2" t="s">
        <v>19</v>
      </c>
      <c r="O76" s="15">
        <v>6</v>
      </c>
      <c r="P76" s="41">
        <v>115</v>
      </c>
      <c r="Q76" s="41">
        <f t="shared" si="16"/>
        <v>23</v>
      </c>
      <c r="R76" s="29">
        <f t="shared" si="17"/>
        <v>138</v>
      </c>
      <c r="S76" s="8">
        <v>1</v>
      </c>
      <c r="T76" s="30">
        <f t="shared" si="18"/>
        <v>163392</v>
      </c>
      <c r="U76" s="34">
        <v>163392</v>
      </c>
      <c r="V76" s="5"/>
    </row>
    <row r="77" spans="1:22" ht="24.95" customHeight="1">
      <c r="A77" s="4">
        <v>75</v>
      </c>
      <c r="B77" s="4" t="s">
        <v>12</v>
      </c>
      <c r="C77" s="5" t="s">
        <v>166</v>
      </c>
      <c r="D77" s="4" t="s">
        <v>13</v>
      </c>
      <c r="E77" s="4">
        <v>12</v>
      </c>
      <c r="F77" s="2" t="s">
        <v>107</v>
      </c>
      <c r="G77" s="2"/>
      <c r="H77" s="4" t="s">
        <v>15</v>
      </c>
      <c r="I77" s="4" t="s">
        <v>407</v>
      </c>
      <c r="J77" s="4"/>
      <c r="K77" s="130" t="s">
        <v>114</v>
      </c>
      <c r="L77" s="121" t="s">
        <v>115</v>
      </c>
      <c r="M77" s="122" t="s">
        <v>116</v>
      </c>
      <c r="N77" s="2" t="s">
        <v>19</v>
      </c>
      <c r="O77" s="15">
        <v>6</v>
      </c>
      <c r="P77" s="41">
        <v>78</v>
      </c>
      <c r="Q77" s="41">
        <f t="shared" si="16"/>
        <v>15.600000000000001</v>
      </c>
      <c r="R77" s="29">
        <f t="shared" si="17"/>
        <v>93.6</v>
      </c>
      <c r="S77" s="8">
        <v>1</v>
      </c>
      <c r="T77" s="30">
        <f t="shared" si="18"/>
        <v>110822.39999999999</v>
      </c>
      <c r="U77" s="34">
        <v>110822</v>
      </c>
      <c r="V77" s="5"/>
    </row>
    <row r="78" spans="1:22" ht="24.95" customHeight="1">
      <c r="A78" s="4">
        <v>76</v>
      </c>
      <c r="B78" s="4" t="s">
        <v>12</v>
      </c>
      <c r="C78" s="5" t="s">
        <v>166</v>
      </c>
      <c r="D78" s="4" t="s">
        <v>13</v>
      </c>
      <c r="E78" s="4">
        <v>12</v>
      </c>
      <c r="F78" s="2" t="s">
        <v>107</v>
      </c>
      <c r="G78" s="2"/>
      <c r="H78" s="4" t="s">
        <v>15</v>
      </c>
      <c r="I78" s="4" t="s">
        <v>407</v>
      </c>
      <c r="J78" s="4"/>
      <c r="K78" s="131" t="s">
        <v>117</v>
      </c>
      <c r="L78" s="121" t="s">
        <v>118</v>
      </c>
      <c r="M78" s="122" t="s">
        <v>119</v>
      </c>
      <c r="N78" s="2" t="s">
        <v>22</v>
      </c>
      <c r="O78" s="15">
        <v>36</v>
      </c>
      <c r="P78" s="41">
        <v>273</v>
      </c>
      <c r="Q78" s="41">
        <f t="shared" si="16"/>
        <v>54.6</v>
      </c>
      <c r="R78" s="29">
        <f t="shared" si="17"/>
        <v>327.60000000000002</v>
      </c>
      <c r="S78" s="8">
        <v>1</v>
      </c>
      <c r="T78" s="30">
        <f t="shared" si="18"/>
        <v>387878.40000000002</v>
      </c>
      <c r="U78" s="34">
        <v>387878</v>
      </c>
      <c r="V78" s="5"/>
    </row>
    <row r="79" spans="1:22" ht="24.95" customHeight="1">
      <c r="A79" s="4">
        <v>77</v>
      </c>
      <c r="B79" s="4" t="s">
        <v>12</v>
      </c>
      <c r="C79" s="5" t="s">
        <v>166</v>
      </c>
      <c r="D79" s="4" t="s">
        <v>13</v>
      </c>
      <c r="E79" s="4">
        <v>12</v>
      </c>
      <c r="F79" s="2" t="s">
        <v>107</v>
      </c>
      <c r="G79" s="2"/>
      <c r="H79" s="4" t="s">
        <v>15</v>
      </c>
      <c r="I79" s="4" t="s">
        <v>407</v>
      </c>
      <c r="J79" s="4"/>
      <c r="K79" s="132" t="s">
        <v>120</v>
      </c>
      <c r="L79" s="121" t="s">
        <v>121</v>
      </c>
      <c r="M79" s="122"/>
      <c r="N79" s="2" t="s">
        <v>122</v>
      </c>
      <c r="O79" s="15">
        <v>1</v>
      </c>
      <c r="P79" s="41">
        <v>53</v>
      </c>
      <c r="Q79" s="41">
        <f t="shared" si="16"/>
        <v>10.600000000000001</v>
      </c>
      <c r="R79" s="29">
        <f t="shared" si="17"/>
        <v>63.6</v>
      </c>
      <c r="S79" s="8">
        <v>1</v>
      </c>
      <c r="T79" s="30">
        <f t="shared" si="18"/>
        <v>75302.400000000009</v>
      </c>
      <c r="U79" s="34">
        <v>75302</v>
      </c>
      <c r="V79" s="5"/>
    </row>
    <row r="80" spans="1:22" ht="24.95" customHeight="1">
      <c r="A80" s="4">
        <v>78</v>
      </c>
      <c r="B80" s="4" t="s">
        <v>12</v>
      </c>
      <c r="C80" s="5" t="s">
        <v>166</v>
      </c>
      <c r="D80" s="4" t="s">
        <v>13</v>
      </c>
      <c r="E80" s="4">
        <v>12</v>
      </c>
      <c r="F80" s="2" t="s">
        <v>107</v>
      </c>
      <c r="G80" s="2"/>
      <c r="H80" s="4" t="s">
        <v>15</v>
      </c>
      <c r="I80" s="4" t="s">
        <v>407</v>
      </c>
      <c r="J80" s="4"/>
      <c r="K80" s="120" t="s">
        <v>123</v>
      </c>
      <c r="L80" s="121" t="s">
        <v>124</v>
      </c>
      <c r="M80" s="122" t="s">
        <v>125</v>
      </c>
      <c r="N80" s="2" t="s">
        <v>42</v>
      </c>
      <c r="O80" s="15">
        <v>4</v>
      </c>
      <c r="P80" s="41">
        <v>43</v>
      </c>
      <c r="Q80" s="41">
        <f t="shared" si="16"/>
        <v>8.6</v>
      </c>
      <c r="R80" s="29">
        <f t="shared" si="17"/>
        <v>51.6</v>
      </c>
      <c r="S80" s="8">
        <v>1</v>
      </c>
      <c r="T80" s="30">
        <f t="shared" si="18"/>
        <v>61094.400000000001</v>
      </c>
      <c r="U80" s="34">
        <v>61094</v>
      </c>
      <c r="V80" s="5"/>
    </row>
    <row r="81" spans="1:22" ht="24.95" customHeight="1">
      <c r="A81" s="4">
        <v>79</v>
      </c>
      <c r="B81" s="4" t="s">
        <v>12</v>
      </c>
      <c r="C81" s="5" t="s">
        <v>166</v>
      </c>
      <c r="D81" s="4" t="s">
        <v>13</v>
      </c>
      <c r="E81" s="4">
        <v>13</v>
      </c>
      <c r="F81" s="4" t="s">
        <v>126</v>
      </c>
      <c r="G81" s="4"/>
      <c r="H81" s="4" t="s">
        <v>15</v>
      </c>
      <c r="I81" s="4" t="s">
        <v>407</v>
      </c>
      <c r="J81" s="4"/>
      <c r="K81" s="114" t="s">
        <v>127</v>
      </c>
      <c r="L81" s="115" t="s">
        <v>128</v>
      </c>
      <c r="M81" s="116" t="s">
        <v>129</v>
      </c>
      <c r="N81" s="2" t="s">
        <v>19</v>
      </c>
      <c r="O81" s="15">
        <v>6</v>
      </c>
      <c r="P81" s="43">
        <v>487</v>
      </c>
      <c r="Q81" s="41">
        <f t="shared" si="16"/>
        <v>97.4</v>
      </c>
      <c r="R81" s="29">
        <f t="shared" si="17"/>
        <v>584.4</v>
      </c>
      <c r="S81" s="8">
        <v>1</v>
      </c>
      <c r="T81" s="30">
        <f t="shared" si="18"/>
        <v>691929.59999999998</v>
      </c>
      <c r="U81" s="34">
        <v>691930</v>
      </c>
      <c r="V81" s="5"/>
    </row>
    <row r="82" spans="1:22" ht="24.95" customHeight="1">
      <c r="A82" s="4">
        <v>80</v>
      </c>
      <c r="B82" s="4" t="s">
        <v>12</v>
      </c>
      <c r="C82" s="5" t="s">
        <v>166</v>
      </c>
      <c r="D82" s="4" t="s">
        <v>13</v>
      </c>
      <c r="E82" s="4">
        <v>13</v>
      </c>
      <c r="F82" s="4" t="s">
        <v>126</v>
      </c>
      <c r="G82" s="4"/>
      <c r="H82" s="4" t="s">
        <v>15</v>
      </c>
      <c r="I82" s="4" t="s">
        <v>407</v>
      </c>
      <c r="J82" s="4"/>
      <c r="K82" s="114" t="s">
        <v>130</v>
      </c>
      <c r="L82" s="115" t="s">
        <v>128</v>
      </c>
      <c r="M82" s="116" t="s">
        <v>131</v>
      </c>
      <c r="N82" s="2" t="s">
        <v>122</v>
      </c>
      <c r="O82" s="15">
        <v>1</v>
      </c>
      <c r="P82" s="43">
        <v>136</v>
      </c>
      <c r="Q82" s="41">
        <f t="shared" si="16"/>
        <v>27.200000000000003</v>
      </c>
      <c r="R82" s="29">
        <f t="shared" si="17"/>
        <v>163.19999999999999</v>
      </c>
      <c r="S82" s="8">
        <v>1</v>
      </c>
      <c r="T82" s="30">
        <f t="shared" si="18"/>
        <v>193228.79999999999</v>
      </c>
      <c r="U82" s="34">
        <v>193229</v>
      </c>
      <c r="V82" s="5"/>
    </row>
    <row r="83" spans="1:22" ht="24.95" customHeight="1">
      <c r="A83" s="4">
        <v>81</v>
      </c>
      <c r="B83" s="4" t="s">
        <v>12</v>
      </c>
      <c r="C83" s="5" t="s">
        <v>166</v>
      </c>
      <c r="D83" s="4" t="s">
        <v>13</v>
      </c>
      <c r="E83" s="75">
        <v>13</v>
      </c>
      <c r="F83" s="75" t="s">
        <v>126</v>
      </c>
      <c r="G83" s="75"/>
      <c r="H83" s="75" t="s">
        <v>15</v>
      </c>
      <c r="I83" s="75" t="s">
        <v>417</v>
      </c>
      <c r="J83" s="75" t="s">
        <v>443</v>
      </c>
      <c r="K83" s="121" t="s">
        <v>440</v>
      </c>
      <c r="L83" s="115" t="s">
        <v>30</v>
      </c>
      <c r="M83" s="116" t="s">
        <v>132</v>
      </c>
      <c r="N83" s="81" t="s">
        <v>19</v>
      </c>
      <c r="O83" s="82">
        <v>6</v>
      </c>
      <c r="P83" s="43">
        <v>822</v>
      </c>
      <c r="Q83" s="41">
        <f t="shared" si="16"/>
        <v>164.4</v>
      </c>
      <c r="R83" s="29"/>
      <c r="S83" s="77"/>
      <c r="T83" s="30">
        <f t="shared" si="18"/>
        <v>0</v>
      </c>
      <c r="U83" s="83"/>
      <c r="V83" s="79"/>
    </row>
    <row r="84" spans="1:22" ht="27">
      <c r="A84" s="4">
        <v>82</v>
      </c>
      <c r="B84" s="4" t="s">
        <v>12</v>
      </c>
      <c r="C84" s="5" t="s">
        <v>166</v>
      </c>
      <c r="D84" s="4" t="s">
        <v>13</v>
      </c>
      <c r="E84" s="75">
        <v>13</v>
      </c>
      <c r="F84" s="75" t="s">
        <v>126</v>
      </c>
      <c r="G84" s="75"/>
      <c r="H84" s="75" t="s">
        <v>15</v>
      </c>
      <c r="I84" s="75" t="s">
        <v>417</v>
      </c>
      <c r="J84" s="75" t="s">
        <v>443</v>
      </c>
      <c r="K84" s="121" t="s">
        <v>441</v>
      </c>
      <c r="L84" s="115" t="s">
        <v>30</v>
      </c>
      <c r="M84" s="116"/>
      <c r="N84" s="81"/>
      <c r="O84" s="82"/>
      <c r="P84" s="43"/>
      <c r="Q84" s="41">
        <f t="shared" si="16"/>
        <v>0</v>
      </c>
      <c r="R84" s="29"/>
      <c r="S84" s="77"/>
      <c r="T84" s="30"/>
      <c r="U84" s="83"/>
      <c r="V84" s="79"/>
    </row>
    <row r="85" spans="1:22" ht="24.95" customHeight="1">
      <c r="A85" s="4">
        <v>83</v>
      </c>
      <c r="B85" s="4" t="s">
        <v>168</v>
      </c>
      <c r="C85" s="5" t="s">
        <v>166</v>
      </c>
      <c r="D85" s="4" t="s">
        <v>13</v>
      </c>
      <c r="E85" s="4">
        <v>14</v>
      </c>
      <c r="F85" s="4" t="s">
        <v>291</v>
      </c>
      <c r="G85" s="4"/>
      <c r="H85" s="4" t="s">
        <v>15</v>
      </c>
      <c r="I85" s="4" t="s">
        <v>407</v>
      </c>
      <c r="J85" s="4"/>
      <c r="K85" s="115" t="s">
        <v>292</v>
      </c>
      <c r="L85" s="115" t="s">
        <v>293</v>
      </c>
      <c r="M85" s="113" t="s">
        <v>294</v>
      </c>
      <c r="N85" s="14" t="s">
        <v>172</v>
      </c>
      <c r="O85" s="11">
        <v>6</v>
      </c>
      <c r="P85" s="31">
        <v>180000</v>
      </c>
      <c r="Q85" s="28"/>
      <c r="R85" s="28"/>
      <c r="S85" s="8">
        <v>1</v>
      </c>
      <c r="T85" s="31">
        <v>180000</v>
      </c>
      <c r="U85" s="48">
        <v>180000</v>
      </c>
      <c r="V85" s="5"/>
    </row>
    <row r="86" spans="1:22" ht="24.95" customHeight="1">
      <c r="A86" s="4">
        <v>84</v>
      </c>
      <c r="B86" s="4" t="s">
        <v>168</v>
      </c>
      <c r="C86" s="5" t="s">
        <v>166</v>
      </c>
      <c r="D86" s="4" t="s">
        <v>13</v>
      </c>
      <c r="E86" s="4">
        <v>14</v>
      </c>
      <c r="F86" s="4" t="s">
        <v>291</v>
      </c>
      <c r="G86" s="4"/>
      <c r="H86" s="4" t="s">
        <v>15</v>
      </c>
      <c r="I86" s="4" t="s">
        <v>407</v>
      </c>
      <c r="J86" s="4"/>
      <c r="K86" s="115" t="s">
        <v>434</v>
      </c>
      <c r="L86" s="115" t="s">
        <v>293</v>
      </c>
      <c r="M86" s="113"/>
      <c r="N86" s="14" t="s">
        <v>89</v>
      </c>
      <c r="O86" s="11">
        <v>4</v>
      </c>
      <c r="P86" s="31"/>
      <c r="Q86" s="28"/>
      <c r="R86" s="28"/>
      <c r="S86" s="8">
        <v>1</v>
      </c>
      <c r="T86" s="31"/>
      <c r="U86" s="48"/>
      <c r="V86" s="5"/>
    </row>
    <row r="87" spans="1:22" ht="24.95" customHeight="1">
      <c r="A87" s="4">
        <v>85</v>
      </c>
      <c r="B87" s="4" t="s">
        <v>168</v>
      </c>
      <c r="C87" s="5" t="s">
        <v>166</v>
      </c>
      <c r="D87" s="4" t="s">
        <v>13</v>
      </c>
      <c r="E87" s="4">
        <v>14</v>
      </c>
      <c r="F87" s="4" t="s">
        <v>291</v>
      </c>
      <c r="G87" s="4"/>
      <c r="H87" s="4" t="s">
        <v>15</v>
      </c>
      <c r="I87" s="4" t="s">
        <v>407</v>
      </c>
      <c r="J87" s="4"/>
      <c r="K87" s="115" t="s">
        <v>432</v>
      </c>
      <c r="L87" s="115" t="s">
        <v>295</v>
      </c>
      <c r="M87" s="113" t="s">
        <v>296</v>
      </c>
      <c r="N87" s="14" t="s">
        <v>82</v>
      </c>
      <c r="O87" s="11">
        <v>8</v>
      </c>
      <c r="P87" s="31">
        <v>60000</v>
      </c>
      <c r="Q87" s="28"/>
      <c r="R87" s="28"/>
      <c r="S87" s="8">
        <v>1</v>
      </c>
      <c r="T87" s="31">
        <v>60000</v>
      </c>
      <c r="U87" s="48">
        <v>60000</v>
      </c>
      <c r="V87" s="5"/>
    </row>
    <row r="88" spans="1:22" ht="24.95" customHeight="1">
      <c r="A88" s="4">
        <v>86</v>
      </c>
      <c r="B88" s="4" t="s">
        <v>168</v>
      </c>
      <c r="C88" s="5" t="s">
        <v>166</v>
      </c>
      <c r="D88" s="4" t="s">
        <v>13</v>
      </c>
      <c r="E88" s="4">
        <v>14</v>
      </c>
      <c r="F88" s="4" t="s">
        <v>291</v>
      </c>
      <c r="G88" s="4"/>
      <c r="H88" s="4" t="s">
        <v>15</v>
      </c>
      <c r="I88" s="4" t="s">
        <v>407</v>
      </c>
      <c r="J88" s="4"/>
      <c r="K88" s="115" t="s">
        <v>433</v>
      </c>
      <c r="L88" s="115" t="s">
        <v>295</v>
      </c>
      <c r="M88" s="113"/>
      <c r="N88" s="14" t="s">
        <v>204</v>
      </c>
      <c r="O88" s="11">
        <v>2</v>
      </c>
      <c r="P88" s="31"/>
      <c r="Q88" s="28"/>
      <c r="R88" s="28"/>
      <c r="S88" s="8">
        <v>1</v>
      </c>
      <c r="T88" s="31"/>
      <c r="U88" s="48"/>
      <c r="V88" s="5"/>
    </row>
    <row r="89" spans="1:22" ht="24.95" customHeight="1">
      <c r="A89" s="4">
        <v>87</v>
      </c>
      <c r="B89" s="4" t="s">
        <v>168</v>
      </c>
      <c r="C89" s="5" t="s">
        <v>166</v>
      </c>
      <c r="D89" s="4" t="s">
        <v>13</v>
      </c>
      <c r="E89" s="4">
        <v>14</v>
      </c>
      <c r="F89" s="4" t="s">
        <v>291</v>
      </c>
      <c r="G89" s="4"/>
      <c r="H89" s="4" t="s">
        <v>15</v>
      </c>
      <c r="I89" s="4" t="s">
        <v>407</v>
      </c>
      <c r="J89" s="4"/>
      <c r="K89" s="115" t="s">
        <v>297</v>
      </c>
      <c r="L89" s="115" t="s">
        <v>298</v>
      </c>
      <c r="M89" s="113" t="s">
        <v>299</v>
      </c>
      <c r="N89" s="14" t="s">
        <v>267</v>
      </c>
      <c r="O89" s="11">
        <v>12</v>
      </c>
      <c r="P89" s="31">
        <v>360000</v>
      </c>
      <c r="Q89" s="28"/>
      <c r="R89" s="28"/>
      <c r="S89" s="8">
        <v>1</v>
      </c>
      <c r="T89" s="31">
        <v>360000</v>
      </c>
      <c r="U89" s="48">
        <v>360000</v>
      </c>
      <c r="V89" s="5"/>
    </row>
    <row r="90" spans="1:22" ht="24.95" customHeight="1">
      <c r="A90" s="4">
        <v>88</v>
      </c>
      <c r="B90" s="4" t="s">
        <v>168</v>
      </c>
      <c r="C90" s="5" t="s">
        <v>166</v>
      </c>
      <c r="D90" s="4" t="s">
        <v>13</v>
      </c>
      <c r="E90" s="4">
        <v>14</v>
      </c>
      <c r="F90" s="4" t="s">
        <v>291</v>
      </c>
      <c r="G90" s="4"/>
      <c r="H90" s="4" t="s">
        <v>15</v>
      </c>
      <c r="I90" s="4" t="s">
        <v>407</v>
      </c>
      <c r="J90" s="4"/>
      <c r="K90" s="115" t="s">
        <v>430</v>
      </c>
      <c r="L90" s="115" t="s">
        <v>298</v>
      </c>
      <c r="M90" s="113"/>
      <c r="N90" s="14" t="s">
        <v>89</v>
      </c>
      <c r="O90" s="11">
        <v>4</v>
      </c>
      <c r="P90" s="31"/>
      <c r="Q90" s="28"/>
      <c r="R90" s="28"/>
      <c r="S90" s="8">
        <v>1</v>
      </c>
      <c r="T90" s="31"/>
      <c r="U90" s="48"/>
      <c r="V90" s="5"/>
    </row>
    <row r="91" spans="1:22" ht="24.95" customHeight="1">
      <c r="A91" s="4">
        <v>89</v>
      </c>
      <c r="B91" s="4" t="s">
        <v>168</v>
      </c>
      <c r="C91" s="5" t="s">
        <v>166</v>
      </c>
      <c r="D91" s="4" t="s">
        <v>13</v>
      </c>
      <c r="E91" s="4">
        <v>14</v>
      </c>
      <c r="F91" s="4" t="s">
        <v>291</v>
      </c>
      <c r="G91" s="4"/>
      <c r="H91" s="4" t="s">
        <v>15</v>
      </c>
      <c r="I91" s="4" t="s">
        <v>407</v>
      </c>
      <c r="J91" s="4"/>
      <c r="K91" s="115" t="s">
        <v>431</v>
      </c>
      <c r="L91" s="115" t="s">
        <v>298</v>
      </c>
      <c r="M91" s="113"/>
      <c r="N91" s="14" t="s">
        <v>89</v>
      </c>
      <c r="O91" s="11">
        <v>4</v>
      </c>
      <c r="P91" s="31"/>
      <c r="Q91" s="28"/>
      <c r="R91" s="28"/>
      <c r="S91" s="8">
        <v>1</v>
      </c>
      <c r="T91" s="31"/>
      <c r="U91" s="48"/>
      <c r="V91" s="5"/>
    </row>
    <row r="92" spans="1:22" ht="24.95" customHeight="1">
      <c r="A92" s="4">
        <v>90</v>
      </c>
      <c r="B92" s="4" t="s">
        <v>168</v>
      </c>
      <c r="C92" s="5" t="s">
        <v>166</v>
      </c>
      <c r="D92" s="4" t="s">
        <v>13</v>
      </c>
      <c r="E92" s="4">
        <v>14</v>
      </c>
      <c r="F92" s="4" t="s">
        <v>291</v>
      </c>
      <c r="G92" s="4"/>
      <c r="H92" s="4" t="s">
        <v>25</v>
      </c>
      <c r="I92" s="4" t="s">
        <v>407</v>
      </c>
      <c r="J92" s="4"/>
      <c r="K92" s="115" t="s">
        <v>300</v>
      </c>
      <c r="L92" s="115" t="s">
        <v>301</v>
      </c>
      <c r="M92" s="113" t="s">
        <v>302</v>
      </c>
      <c r="N92" s="14" t="s">
        <v>148</v>
      </c>
      <c r="O92" s="11">
        <v>5</v>
      </c>
      <c r="P92" s="31">
        <v>204000</v>
      </c>
      <c r="Q92" s="28"/>
      <c r="R92" s="28"/>
      <c r="S92" s="8">
        <v>1</v>
      </c>
      <c r="T92" s="31">
        <v>204000</v>
      </c>
      <c r="U92" s="48">
        <v>204000</v>
      </c>
      <c r="V92" s="5"/>
    </row>
    <row r="93" spans="1:22" ht="24.95" customHeight="1">
      <c r="A93" s="4">
        <v>91</v>
      </c>
      <c r="B93" s="4" t="s">
        <v>168</v>
      </c>
      <c r="C93" s="5" t="s">
        <v>166</v>
      </c>
      <c r="D93" s="4" t="s">
        <v>13</v>
      </c>
      <c r="E93" s="4">
        <v>14</v>
      </c>
      <c r="F93" s="4" t="s">
        <v>291</v>
      </c>
      <c r="G93" s="4"/>
      <c r="H93" s="4" t="s">
        <v>15</v>
      </c>
      <c r="I93" s="4" t="s">
        <v>407</v>
      </c>
      <c r="J93" s="4"/>
      <c r="K93" s="115" t="s">
        <v>303</v>
      </c>
      <c r="L93" s="115" t="s">
        <v>304</v>
      </c>
      <c r="M93" s="113" t="s">
        <v>305</v>
      </c>
      <c r="N93" s="14" t="s">
        <v>172</v>
      </c>
      <c r="O93" s="11">
        <v>6</v>
      </c>
      <c r="P93" s="31">
        <v>240000</v>
      </c>
      <c r="Q93" s="28"/>
      <c r="R93" s="28"/>
      <c r="S93" s="8">
        <v>1</v>
      </c>
      <c r="T93" s="31">
        <v>240000</v>
      </c>
      <c r="U93" s="48">
        <v>240000</v>
      </c>
      <c r="V93" s="5"/>
    </row>
    <row r="94" spans="1:22" ht="24.95" customHeight="1">
      <c r="A94" s="4">
        <v>92</v>
      </c>
      <c r="B94" s="4" t="s">
        <v>168</v>
      </c>
      <c r="C94" s="5" t="s">
        <v>166</v>
      </c>
      <c r="D94" s="4" t="s">
        <v>13</v>
      </c>
      <c r="E94" s="4">
        <v>15</v>
      </c>
      <c r="F94" s="4" t="s">
        <v>306</v>
      </c>
      <c r="G94" s="4"/>
      <c r="H94" s="4" t="s">
        <v>15</v>
      </c>
      <c r="I94" s="4" t="s">
        <v>407</v>
      </c>
      <c r="J94" s="4"/>
      <c r="K94" s="114" t="s">
        <v>307</v>
      </c>
      <c r="L94" s="115" t="s">
        <v>308</v>
      </c>
      <c r="M94" s="113" t="s">
        <v>309</v>
      </c>
      <c r="N94" s="14" t="s">
        <v>204</v>
      </c>
      <c r="O94" s="11">
        <v>2</v>
      </c>
      <c r="P94" s="31">
        <v>120000</v>
      </c>
      <c r="Q94" s="28"/>
      <c r="R94" s="28"/>
      <c r="S94" s="8">
        <v>1</v>
      </c>
      <c r="T94" s="31">
        <v>120000</v>
      </c>
      <c r="U94" s="48">
        <v>120000</v>
      </c>
      <c r="V94" s="5"/>
    </row>
    <row r="95" spans="1:22" ht="24.95" customHeight="1">
      <c r="A95" s="4">
        <v>93</v>
      </c>
      <c r="B95" s="4" t="s">
        <v>168</v>
      </c>
      <c r="C95" s="5" t="s">
        <v>166</v>
      </c>
      <c r="D95" s="4" t="s">
        <v>13</v>
      </c>
      <c r="E95" s="4">
        <v>15</v>
      </c>
      <c r="F95" s="4" t="s">
        <v>306</v>
      </c>
      <c r="G95" s="4"/>
      <c r="H95" s="4" t="s">
        <v>15</v>
      </c>
      <c r="I95" s="4" t="s">
        <v>407</v>
      </c>
      <c r="J95" s="4"/>
      <c r="K95" s="114" t="s">
        <v>310</v>
      </c>
      <c r="L95" s="115" t="s">
        <v>311</v>
      </c>
      <c r="M95" s="113" t="s">
        <v>312</v>
      </c>
      <c r="N95" s="14" t="s">
        <v>89</v>
      </c>
      <c r="O95" s="11">
        <v>4</v>
      </c>
      <c r="P95" s="31">
        <v>60000</v>
      </c>
      <c r="Q95" s="28"/>
      <c r="R95" s="28"/>
      <c r="S95" s="8">
        <v>1</v>
      </c>
      <c r="T95" s="31">
        <v>60000</v>
      </c>
      <c r="U95" s="48">
        <v>60000</v>
      </c>
      <c r="V95" s="5"/>
    </row>
    <row r="96" spans="1:22" ht="24.95" customHeight="1">
      <c r="A96" s="4">
        <v>94</v>
      </c>
      <c r="B96" s="4" t="s">
        <v>168</v>
      </c>
      <c r="C96" s="5" t="s">
        <v>166</v>
      </c>
      <c r="D96" s="4" t="s">
        <v>13</v>
      </c>
      <c r="E96" s="4">
        <v>15</v>
      </c>
      <c r="F96" s="4" t="s">
        <v>306</v>
      </c>
      <c r="G96" s="4"/>
      <c r="H96" s="4" t="s">
        <v>15</v>
      </c>
      <c r="I96" s="4" t="s">
        <v>407</v>
      </c>
      <c r="J96" s="4"/>
      <c r="K96" s="114" t="s">
        <v>313</v>
      </c>
      <c r="L96" s="115" t="s">
        <v>314</v>
      </c>
      <c r="M96" s="113" t="s">
        <v>315</v>
      </c>
      <c r="N96" s="14" t="s">
        <v>89</v>
      </c>
      <c r="O96" s="11">
        <v>4</v>
      </c>
      <c r="P96" s="31">
        <v>360000</v>
      </c>
      <c r="Q96" s="28"/>
      <c r="R96" s="28"/>
      <c r="S96" s="8">
        <v>1</v>
      </c>
      <c r="T96" s="31">
        <v>360000</v>
      </c>
      <c r="U96" s="48">
        <v>360000</v>
      </c>
      <c r="V96" s="5"/>
    </row>
    <row r="97" spans="1:22" ht="24.95" customHeight="1">
      <c r="A97" s="4">
        <v>95</v>
      </c>
      <c r="B97" s="4" t="s">
        <v>168</v>
      </c>
      <c r="C97" s="5" t="s">
        <v>166</v>
      </c>
      <c r="D97" s="4" t="s">
        <v>13</v>
      </c>
      <c r="E97" s="4">
        <v>15</v>
      </c>
      <c r="F97" s="4" t="s">
        <v>306</v>
      </c>
      <c r="G97" s="4"/>
      <c r="H97" s="4" t="s">
        <v>15</v>
      </c>
      <c r="I97" s="4" t="s">
        <v>407</v>
      </c>
      <c r="J97" s="4"/>
      <c r="K97" s="114" t="s">
        <v>316</v>
      </c>
      <c r="L97" s="115" t="s">
        <v>317</v>
      </c>
      <c r="M97" s="113" t="s">
        <v>318</v>
      </c>
      <c r="N97" s="14" t="s">
        <v>148</v>
      </c>
      <c r="O97" s="11">
        <v>5</v>
      </c>
      <c r="P97" s="31">
        <v>120000</v>
      </c>
      <c r="Q97" s="28"/>
      <c r="R97" s="28"/>
      <c r="S97" s="8">
        <v>1</v>
      </c>
      <c r="T97" s="31">
        <v>120000</v>
      </c>
      <c r="U97" s="48">
        <v>120000</v>
      </c>
      <c r="V97" s="5"/>
    </row>
    <row r="98" spans="1:22" ht="24.95" customHeight="1">
      <c r="A98" s="4">
        <v>96</v>
      </c>
      <c r="B98" s="4" t="s">
        <v>168</v>
      </c>
      <c r="C98" s="5" t="s">
        <v>166</v>
      </c>
      <c r="D98" s="4" t="s">
        <v>13</v>
      </c>
      <c r="E98" s="4">
        <v>15</v>
      </c>
      <c r="F98" s="4" t="s">
        <v>306</v>
      </c>
      <c r="G98" s="4"/>
      <c r="H98" s="4" t="s">
        <v>15</v>
      </c>
      <c r="I98" s="4" t="s">
        <v>407</v>
      </c>
      <c r="J98" s="4"/>
      <c r="K98" s="114" t="s">
        <v>427</v>
      </c>
      <c r="L98" s="115" t="s">
        <v>317</v>
      </c>
      <c r="M98" s="113"/>
      <c r="N98" s="14" t="s">
        <v>94</v>
      </c>
      <c r="O98" s="11">
        <v>3</v>
      </c>
      <c r="P98" s="31"/>
      <c r="Q98" s="28"/>
      <c r="R98" s="28"/>
      <c r="S98" s="8">
        <v>1</v>
      </c>
      <c r="T98" s="31"/>
      <c r="U98" s="48"/>
      <c r="V98" s="5"/>
    </row>
    <row r="99" spans="1:22" ht="24.95" customHeight="1">
      <c r="A99" s="4">
        <v>97</v>
      </c>
      <c r="B99" s="2" t="s">
        <v>168</v>
      </c>
      <c r="C99" s="5" t="s">
        <v>166</v>
      </c>
      <c r="D99" s="4" t="s">
        <v>13</v>
      </c>
      <c r="E99" s="4">
        <v>16</v>
      </c>
      <c r="F99" s="23" t="s">
        <v>319</v>
      </c>
      <c r="G99" s="23"/>
      <c r="H99" s="4" t="s">
        <v>15</v>
      </c>
      <c r="I99" s="4" t="s">
        <v>407</v>
      </c>
      <c r="J99" s="4"/>
      <c r="K99" s="112" t="s">
        <v>320</v>
      </c>
      <c r="L99" s="112" t="s">
        <v>321</v>
      </c>
      <c r="M99" s="113" t="s">
        <v>322</v>
      </c>
      <c r="N99" s="10" t="s">
        <v>267</v>
      </c>
      <c r="O99" s="11">
        <v>12</v>
      </c>
      <c r="P99" s="31">
        <v>240000</v>
      </c>
      <c r="Q99" s="28"/>
      <c r="R99" s="28"/>
      <c r="S99" s="8">
        <v>1</v>
      </c>
      <c r="T99" s="31">
        <v>240000</v>
      </c>
      <c r="U99" s="48">
        <v>240000</v>
      </c>
      <c r="V99" s="5"/>
    </row>
    <row r="100" spans="1:22" ht="24.95" customHeight="1">
      <c r="A100" s="4">
        <v>98</v>
      </c>
      <c r="B100" s="2" t="s">
        <v>168</v>
      </c>
      <c r="C100" s="5" t="s">
        <v>166</v>
      </c>
      <c r="D100" s="4" t="s">
        <v>13</v>
      </c>
      <c r="E100" s="4">
        <v>16</v>
      </c>
      <c r="F100" s="23" t="s">
        <v>319</v>
      </c>
      <c r="G100" s="23"/>
      <c r="H100" s="4" t="s">
        <v>15</v>
      </c>
      <c r="I100" s="4" t="s">
        <v>407</v>
      </c>
      <c r="J100" s="4"/>
      <c r="K100" s="112" t="s">
        <v>428</v>
      </c>
      <c r="L100" s="112" t="s">
        <v>321</v>
      </c>
      <c r="M100" s="113"/>
      <c r="N100" s="24" t="s">
        <v>412</v>
      </c>
      <c r="O100" s="11">
        <v>2</v>
      </c>
      <c r="P100" s="31"/>
      <c r="Q100" s="28"/>
      <c r="R100" s="28"/>
      <c r="S100" s="8">
        <v>1</v>
      </c>
      <c r="T100" s="31"/>
      <c r="U100" s="48"/>
      <c r="V100" s="5"/>
    </row>
    <row r="101" spans="1:22" ht="24.95" customHeight="1">
      <c r="A101" s="4">
        <v>99</v>
      </c>
      <c r="B101" s="2" t="s">
        <v>168</v>
      </c>
      <c r="C101" s="5" t="s">
        <v>166</v>
      </c>
      <c r="D101" s="4" t="s">
        <v>13</v>
      </c>
      <c r="E101" s="4">
        <v>16</v>
      </c>
      <c r="F101" s="23" t="s">
        <v>319</v>
      </c>
      <c r="G101" s="23"/>
      <c r="H101" s="4" t="s">
        <v>15</v>
      </c>
      <c r="I101" s="4" t="s">
        <v>407</v>
      </c>
      <c r="J101" s="4"/>
      <c r="K101" s="112" t="s">
        <v>429</v>
      </c>
      <c r="L101" s="112" t="s">
        <v>321</v>
      </c>
      <c r="M101" s="113"/>
      <c r="N101" s="24" t="s">
        <v>410</v>
      </c>
      <c r="O101" s="11">
        <v>4</v>
      </c>
      <c r="P101" s="31"/>
      <c r="Q101" s="28"/>
      <c r="R101" s="28"/>
      <c r="S101" s="8">
        <v>1</v>
      </c>
      <c r="T101" s="31"/>
      <c r="U101" s="48"/>
      <c r="V101" s="5"/>
    </row>
    <row r="102" spans="1:22" ht="24.95" customHeight="1">
      <c r="A102" s="4">
        <v>100</v>
      </c>
      <c r="B102" s="2" t="s">
        <v>168</v>
      </c>
      <c r="C102" s="5" t="s">
        <v>166</v>
      </c>
      <c r="D102" s="4" t="s">
        <v>13</v>
      </c>
      <c r="E102" s="4">
        <v>16</v>
      </c>
      <c r="F102" s="23" t="s">
        <v>319</v>
      </c>
      <c r="G102" s="23"/>
      <c r="H102" s="4" t="s">
        <v>15</v>
      </c>
      <c r="I102" s="4" t="s">
        <v>407</v>
      </c>
      <c r="J102" s="4"/>
      <c r="K102" s="112" t="s">
        <v>323</v>
      </c>
      <c r="L102" s="112" t="s">
        <v>324</v>
      </c>
      <c r="M102" s="113" t="s">
        <v>325</v>
      </c>
      <c r="N102" s="10" t="s">
        <v>89</v>
      </c>
      <c r="O102" s="11">
        <v>4</v>
      </c>
      <c r="P102" s="31">
        <v>360000</v>
      </c>
      <c r="Q102" s="28"/>
      <c r="R102" s="28"/>
      <c r="S102" s="8">
        <v>1</v>
      </c>
      <c r="T102" s="31">
        <v>360000</v>
      </c>
      <c r="U102" s="48">
        <v>360000</v>
      </c>
      <c r="V102" s="5"/>
    </row>
    <row r="103" spans="1:22" ht="24.95" customHeight="1">
      <c r="A103" s="36">
        <v>101</v>
      </c>
      <c r="B103" s="36" t="s">
        <v>168</v>
      </c>
      <c r="C103" s="38" t="s">
        <v>166</v>
      </c>
      <c r="D103" s="36" t="s">
        <v>13</v>
      </c>
      <c r="E103" s="75">
        <v>18</v>
      </c>
      <c r="F103" s="75" t="s">
        <v>326</v>
      </c>
      <c r="G103" s="75"/>
      <c r="H103" s="75" t="s">
        <v>15</v>
      </c>
      <c r="I103" s="75" t="s">
        <v>417</v>
      </c>
      <c r="J103" s="75" t="s">
        <v>418</v>
      </c>
      <c r="K103" s="114" t="s">
        <v>327</v>
      </c>
      <c r="L103" s="115" t="s">
        <v>328</v>
      </c>
      <c r="M103" s="113" t="s">
        <v>329</v>
      </c>
      <c r="N103" s="84" t="s">
        <v>172</v>
      </c>
      <c r="O103" s="79">
        <v>6</v>
      </c>
      <c r="P103" s="40"/>
      <c r="Q103" s="39"/>
      <c r="R103" s="39"/>
      <c r="S103" s="77"/>
      <c r="T103" s="40"/>
      <c r="U103" s="80"/>
      <c r="V103" s="79"/>
    </row>
    <row r="104" spans="1:22" ht="24.95" customHeight="1">
      <c r="A104" s="4">
        <v>102</v>
      </c>
      <c r="B104" s="4" t="s">
        <v>168</v>
      </c>
      <c r="C104" s="5" t="s">
        <v>166</v>
      </c>
      <c r="D104" s="4" t="s">
        <v>13</v>
      </c>
      <c r="E104" s="4">
        <v>18</v>
      </c>
      <c r="F104" s="4" t="s">
        <v>326</v>
      </c>
      <c r="G104" s="4"/>
      <c r="H104" s="4" t="s">
        <v>15</v>
      </c>
      <c r="I104" s="4" t="s">
        <v>407</v>
      </c>
      <c r="J104" s="4"/>
      <c r="K104" s="114" t="s">
        <v>330</v>
      </c>
      <c r="L104" s="115" t="s">
        <v>331</v>
      </c>
      <c r="M104" s="113" t="s">
        <v>332</v>
      </c>
      <c r="N104" s="14" t="s">
        <v>172</v>
      </c>
      <c r="O104" s="11">
        <v>6</v>
      </c>
      <c r="P104" s="31">
        <v>180000</v>
      </c>
      <c r="Q104" s="28"/>
      <c r="R104" s="28"/>
      <c r="S104" s="8">
        <v>1</v>
      </c>
      <c r="T104" s="31">
        <v>180000</v>
      </c>
      <c r="U104" s="48">
        <v>180000</v>
      </c>
      <c r="V104" s="5"/>
    </row>
    <row r="105" spans="1:22" ht="24.95" customHeight="1">
      <c r="A105" s="4">
        <v>103</v>
      </c>
      <c r="B105" s="4" t="s">
        <v>168</v>
      </c>
      <c r="C105" s="5" t="s">
        <v>166</v>
      </c>
      <c r="D105" s="4" t="s">
        <v>13</v>
      </c>
      <c r="E105" s="4">
        <v>18</v>
      </c>
      <c r="F105" s="4" t="s">
        <v>326</v>
      </c>
      <c r="G105" s="4"/>
      <c r="H105" s="4" t="s">
        <v>15</v>
      </c>
      <c r="I105" s="4" t="s">
        <v>407</v>
      </c>
      <c r="J105" s="4"/>
      <c r="K105" s="114" t="s">
        <v>333</v>
      </c>
      <c r="L105" s="115" t="s">
        <v>334</v>
      </c>
      <c r="M105" s="113" t="s">
        <v>335</v>
      </c>
      <c r="N105" s="14" t="s">
        <v>172</v>
      </c>
      <c r="O105" s="11">
        <v>6</v>
      </c>
      <c r="P105" s="31">
        <v>360000</v>
      </c>
      <c r="Q105" s="28"/>
      <c r="R105" s="28"/>
      <c r="S105" s="8">
        <v>1</v>
      </c>
      <c r="T105" s="31">
        <v>360000</v>
      </c>
      <c r="U105" s="48">
        <v>360000</v>
      </c>
      <c r="V105" s="5"/>
    </row>
    <row r="106" spans="1:22" ht="24.95" customHeight="1">
      <c r="A106" s="4">
        <v>104</v>
      </c>
      <c r="B106" s="4" t="s">
        <v>168</v>
      </c>
      <c r="C106" s="5" t="s">
        <v>166</v>
      </c>
      <c r="D106" s="4" t="s">
        <v>13</v>
      </c>
      <c r="E106" s="4">
        <v>18</v>
      </c>
      <c r="F106" s="4" t="s">
        <v>326</v>
      </c>
      <c r="G106" s="4"/>
      <c r="H106" s="4" t="s">
        <v>15</v>
      </c>
      <c r="I106" s="4" t="s">
        <v>407</v>
      </c>
      <c r="J106" s="4"/>
      <c r="K106" s="114" t="s">
        <v>423</v>
      </c>
      <c r="L106" s="115" t="s">
        <v>334</v>
      </c>
      <c r="M106" s="113"/>
      <c r="N106" s="14" t="s">
        <v>267</v>
      </c>
      <c r="O106" s="11">
        <v>12</v>
      </c>
      <c r="P106" s="31"/>
      <c r="Q106" s="28"/>
      <c r="R106" s="28"/>
      <c r="S106" s="8">
        <v>1</v>
      </c>
      <c r="T106" s="31"/>
      <c r="U106" s="48"/>
      <c r="V106" s="5"/>
    </row>
    <row r="107" spans="1:22" ht="24.95" customHeight="1">
      <c r="A107" s="4">
        <v>105</v>
      </c>
      <c r="B107" s="4" t="s">
        <v>168</v>
      </c>
      <c r="C107" s="5" t="s">
        <v>166</v>
      </c>
      <c r="D107" s="4" t="s">
        <v>13</v>
      </c>
      <c r="E107" s="4">
        <v>18</v>
      </c>
      <c r="F107" s="4" t="s">
        <v>326</v>
      </c>
      <c r="G107" s="4"/>
      <c r="H107" s="4" t="s">
        <v>15</v>
      </c>
      <c r="I107" s="4" t="s">
        <v>407</v>
      </c>
      <c r="J107" s="4"/>
      <c r="K107" s="114" t="s">
        <v>424</v>
      </c>
      <c r="L107" s="115" t="s">
        <v>334</v>
      </c>
      <c r="M107" s="113"/>
      <c r="N107" s="14" t="s">
        <v>267</v>
      </c>
      <c r="O107" s="11">
        <v>12</v>
      </c>
      <c r="P107" s="31"/>
      <c r="Q107" s="28"/>
      <c r="R107" s="28"/>
      <c r="S107" s="8">
        <v>1</v>
      </c>
      <c r="T107" s="31"/>
      <c r="U107" s="48"/>
      <c r="V107" s="5"/>
    </row>
    <row r="108" spans="1:22" ht="24.95" customHeight="1">
      <c r="A108" s="4">
        <v>106</v>
      </c>
      <c r="B108" s="4" t="s">
        <v>168</v>
      </c>
      <c r="C108" s="5" t="s">
        <v>166</v>
      </c>
      <c r="D108" s="4" t="s">
        <v>13</v>
      </c>
      <c r="E108" s="4">
        <v>18</v>
      </c>
      <c r="F108" s="4" t="s">
        <v>326</v>
      </c>
      <c r="G108" s="4"/>
      <c r="H108" s="4" t="s">
        <v>15</v>
      </c>
      <c r="I108" s="4" t="s">
        <v>407</v>
      </c>
      <c r="J108" s="4"/>
      <c r="K108" s="114" t="s">
        <v>425</v>
      </c>
      <c r="L108" s="115" t="s">
        <v>334</v>
      </c>
      <c r="M108" s="113"/>
      <c r="N108" s="14" t="s">
        <v>89</v>
      </c>
      <c r="O108" s="11">
        <v>4</v>
      </c>
      <c r="P108" s="31"/>
      <c r="Q108" s="28"/>
      <c r="R108" s="28"/>
      <c r="S108" s="8">
        <v>1</v>
      </c>
      <c r="T108" s="31"/>
      <c r="U108" s="48"/>
      <c r="V108" s="5"/>
    </row>
    <row r="109" spans="1:22" ht="24.95" customHeight="1">
      <c r="A109" s="4">
        <v>107</v>
      </c>
      <c r="B109" s="4" t="s">
        <v>168</v>
      </c>
      <c r="C109" s="5" t="s">
        <v>166</v>
      </c>
      <c r="D109" s="4" t="s">
        <v>13</v>
      </c>
      <c r="E109" s="4">
        <v>19</v>
      </c>
      <c r="F109" s="4" t="s">
        <v>349</v>
      </c>
      <c r="G109" s="11"/>
      <c r="H109" s="4" t="s">
        <v>25</v>
      </c>
      <c r="I109" s="4" t="s">
        <v>407</v>
      </c>
      <c r="J109" s="4"/>
      <c r="K109" s="133" t="s">
        <v>350</v>
      </c>
      <c r="L109" s="133" t="s">
        <v>351</v>
      </c>
      <c r="M109" s="113"/>
      <c r="N109" s="14" t="s">
        <v>267</v>
      </c>
      <c r="O109" s="11">
        <v>12</v>
      </c>
      <c r="P109" s="31">
        <v>360000</v>
      </c>
      <c r="Q109" s="28"/>
      <c r="R109" s="28"/>
      <c r="S109" s="8">
        <v>1</v>
      </c>
      <c r="T109" s="31">
        <v>360000</v>
      </c>
      <c r="U109" s="48">
        <v>360000</v>
      </c>
      <c r="V109" s="5"/>
    </row>
    <row r="110" spans="1:22" ht="24.95" customHeight="1">
      <c r="A110" s="4">
        <v>108</v>
      </c>
      <c r="B110" s="4" t="s">
        <v>352</v>
      </c>
      <c r="C110" s="5" t="s">
        <v>166</v>
      </c>
      <c r="D110" s="4" t="s">
        <v>353</v>
      </c>
      <c r="E110" s="4">
        <v>19</v>
      </c>
      <c r="F110" s="4" t="s">
        <v>354</v>
      </c>
      <c r="G110" s="11"/>
      <c r="H110" s="4" t="s">
        <v>355</v>
      </c>
      <c r="I110" s="4" t="s">
        <v>407</v>
      </c>
      <c r="J110" s="4"/>
      <c r="K110" s="133" t="s">
        <v>426</v>
      </c>
      <c r="L110" s="133" t="s">
        <v>356</v>
      </c>
      <c r="M110" s="113"/>
      <c r="N110" s="14" t="s">
        <v>267</v>
      </c>
      <c r="O110" s="11">
        <v>12</v>
      </c>
      <c r="P110" s="31"/>
      <c r="Q110" s="28"/>
      <c r="R110" s="28"/>
      <c r="S110" s="8">
        <v>1</v>
      </c>
      <c r="T110" s="31"/>
      <c r="U110" s="48"/>
      <c r="V110" s="5"/>
    </row>
    <row r="111" spans="1:22" ht="24.95" customHeight="1">
      <c r="A111" s="4">
        <v>109</v>
      </c>
      <c r="B111" s="4" t="s">
        <v>12</v>
      </c>
      <c r="C111" s="5" t="s">
        <v>166</v>
      </c>
      <c r="D111" s="4" t="s">
        <v>13</v>
      </c>
      <c r="E111" s="4">
        <v>20</v>
      </c>
      <c r="F111" s="4" t="s">
        <v>133</v>
      </c>
      <c r="G111" s="4"/>
      <c r="H111" s="4" t="s">
        <v>15</v>
      </c>
      <c r="I111" s="4" t="s">
        <v>407</v>
      </c>
      <c r="J111" s="4"/>
      <c r="K111" s="114" t="s">
        <v>134</v>
      </c>
      <c r="L111" s="115" t="s">
        <v>134</v>
      </c>
      <c r="M111" s="116" t="s">
        <v>135</v>
      </c>
      <c r="N111" s="2" t="s">
        <v>19</v>
      </c>
      <c r="O111" s="15">
        <v>6</v>
      </c>
      <c r="P111" s="43">
        <v>110</v>
      </c>
      <c r="Q111" s="41">
        <f t="shared" ref="Q111:Q112" si="19">P111*0.2</f>
        <v>22</v>
      </c>
      <c r="R111" s="29">
        <f t="shared" ref="R111:R112" si="20">P111+Q111</f>
        <v>132</v>
      </c>
      <c r="S111" s="8">
        <v>1</v>
      </c>
      <c r="T111" s="30">
        <f>R111*1184</f>
        <v>156288</v>
      </c>
      <c r="U111" s="34">
        <v>156288</v>
      </c>
      <c r="V111" s="5"/>
    </row>
    <row r="112" spans="1:22" ht="24.95" customHeight="1">
      <c r="A112" s="4">
        <v>110</v>
      </c>
      <c r="B112" s="4" t="s">
        <v>12</v>
      </c>
      <c r="C112" s="5" t="s">
        <v>166</v>
      </c>
      <c r="D112" s="4" t="s">
        <v>13</v>
      </c>
      <c r="E112" s="4">
        <v>20</v>
      </c>
      <c r="F112" s="4" t="s">
        <v>133</v>
      </c>
      <c r="G112" s="4"/>
      <c r="H112" s="4" t="s">
        <v>15</v>
      </c>
      <c r="I112" s="4" t="s">
        <v>407</v>
      </c>
      <c r="J112" s="4"/>
      <c r="K112" s="114" t="s">
        <v>136</v>
      </c>
      <c r="L112" s="115" t="s">
        <v>137</v>
      </c>
      <c r="M112" s="116" t="s">
        <v>138</v>
      </c>
      <c r="N112" s="2" t="s">
        <v>19</v>
      </c>
      <c r="O112" s="15">
        <v>6</v>
      </c>
      <c r="P112" s="43">
        <v>180</v>
      </c>
      <c r="Q112" s="41">
        <f t="shared" si="19"/>
        <v>36</v>
      </c>
      <c r="R112" s="29">
        <f t="shared" si="20"/>
        <v>216</v>
      </c>
      <c r="S112" s="8">
        <v>1</v>
      </c>
      <c r="T112" s="30">
        <f>R112*1184</f>
        <v>255744</v>
      </c>
      <c r="U112" s="34">
        <v>255744</v>
      </c>
      <c r="V112" s="5"/>
    </row>
    <row r="113" spans="1:22" ht="24.95" customHeight="1">
      <c r="A113" s="4">
        <v>111</v>
      </c>
      <c r="B113" s="2" t="s">
        <v>168</v>
      </c>
      <c r="C113" s="5" t="s">
        <v>166</v>
      </c>
      <c r="D113" s="4" t="s">
        <v>13</v>
      </c>
      <c r="E113" s="4">
        <v>20</v>
      </c>
      <c r="F113" s="4" t="s">
        <v>133</v>
      </c>
      <c r="G113" s="4"/>
      <c r="H113" s="4" t="s">
        <v>15</v>
      </c>
      <c r="I113" s="4" t="s">
        <v>407</v>
      </c>
      <c r="J113" s="4"/>
      <c r="K113" s="134" t="s">
        <v>336</v>
      </c>
      <c r="L113" s="123" t="s">
        <v>337</v>
      </c>
      <c r="M113" s="113" t="s">
        <v>338</v>
      </c>
      <c r="N113" s="10" t="s">
        <v>89</v>
      </c>
      <c r="O113" s="11">
        <v>4</v>
      </c>
      <c r="P113" s="31">
        <v>120000</v>
      </c>
      <c r="Q113" s="28"/>
      <c r="R113" s="28"/>
      <c r="S113" s="8">
        <v>1</v>
      </c>
      <c r="T113" s="31">
        <v>120000</v>
      </c>
      <c r="U113" s="48">
        <v>120000</v>
      </c>
      <c r="V113" s="5"/>
    </row>
    <row r="114" spans="1:22" ht="24.95" customHeight="1">
      <c r="A114" s="36">
        <v>112</v>
      </c>
      <c r="B114" s="37" t="s">
        <v>168</v>
      </c>
      <c r="C114" s="38" t="s">
        <v>166</v>
      </c>
      <c r="D114" s="36" t="s">
        <v>13</v>
      </c>
      <c r="E114" s="75">
        <v>20</v>
      </c>
      <c r="F114" s="75" t="s">
        <v>133</v>
      </c>
      <c r="G114" s="75"/>
      <c r="H114" s="75" t="s">
        <v>15</v>
      </c>
      <c r="I114" s="75" t="s">
        <v>417</v>
      </c>
      <c r="J114" s="75" t="s">
        <v>418</v>
      </c>
      <c r="K114" s="134" t="s">
        <v>339</v>
      </c>
      <c r="L114" s="123" t="s">
        <v>340</v>
      </c>
      <c r="M114" s="113" t="s">
        <v>341</v>
      </c>
      <c r="N114" s="78" t="s">
        <v>89</v>
      </c>
      <c r="O114" s="79">
        <v>4</v>
      </c>
      <c r="P114" s="40"/>
      <c r="Q114" s="39"/>
      <c r="R114" s="39"/>
      <c r="S114" s="77"/>
      <c r="T114" s="40"/>
      <c r="U114" s="80"/>
      <c r="V114" s="79"/>
    </row>
    <row r="115" spans="1:22" ht="24.95" customHeight="1">
      <c r="A115" s="4">
        <v>113</v>
      </c>
      <c r="B115" s="4" t="s">
        <v>12</v>
      </c>
      <c r="C115" s="5" t="s">
        <v>166</v>
      </c>
      <c r="D115" s="4" t="s">
        <v>13</v>
      </c>
      <c r="E115" s="4">
        <v>20</v>
      </c>
      <c r="F115" s="4" t="s">
        <v>133</v>
      </c>
      <c r="G115" s="4"/>
      <c r="H115" s="4" t="s">
        <v>15</v>
      </c>
      <c r="I115" s="4" t="s">
        <v>407</v>
      </c>
      <c r="J115" s="4"/>
      <c r="K115" s="114" t="s">
        <v>139</v>
      </c>
      <c r="L115" s="115" t="s">
        <v>140</v>
      </c>
      <c r="M115" s="116" t="s">
        <v>141</v>
      </c>
      <c r="N115" s="2" t="s">
        <v>22</v>
      </c>
      <c r="O115" s="15">
        <v>12</v>
      </c>
      <c r="P115" s="43">
        <v>77</v>
      </c>
      <c r="Q115" s="41">
        <f t="shared" ref="Q115:Q120" si="21">P115*0.2</f>
        <v>15.4</v>
      </c>
      <c r="R115" s="29">
        <f t="shared" ref="R115:R118" si="22">P115+Q115</f>
        <v>92.4</v>
      </c>
      <c r="S115" s="8">
        <v>1</v>
      </c>
      <c r="T115" s="30">
        <f t="shared" ref="T115:T120" si="23">R115*1184</f>
        <v>109401.60000000001</v>
      </c>
      <c r="U115" s="34">
        <v>109402</v>
      </c>
      <c r="V115" s="5"/>
    </row>
    <row r="116" spans="1:22" ht="24.95" customHeight="1">
      <c r="A116" s="4">
        <v>114</v>
      </c>
      <c r="B116" s="4" t="s">
        <v>12</v>
      </c>
      <c r="C116" s="5" t="s">
        <v>166</v>
      </c>
      <c r="D116" s="4" t="s">
        <v>13</v>
      </c>
      <c r="E116" s="75">
        <v>20</v>
      </c>
      <c r="F116" s="75" t="s">
        <v>133</v>
      </c>
      <c r="G116" s="75"/>
      <c r="H116" s="75" t="s">
        <v>15</v>
      </c>
      <c r="I116" s="75" t="s">
        <v>417</v>
      </c>
      <c r="J116" s="75" t="s">
        <v>439</v>
      </c>
      <c r="K116" s="114" t="s">
        <v>142</v>
      </c>
      <c r="L116" s="115" t="s">
        <v>143</v>
      </c>
      <c r="M116" s="116"/>
      <c r="N116" s="81" t="s">
        <v>42</v>
      </c>
      <c r="O116" s="82">
        <v>4</v>
      </c>
      <c r="P116" s="43"/>
      <c r="Q116" s="41">
        <f t="shared" si="21"/>
        <v>0</v>
      </c>
      <c r="R116" s="29"/>
      <c r="S116" s="77"/>
      <c r="T116" s="30">
        <f t="shared" si="23"/>
        <v>0</v>
      </c>
      <c r="U116" s="83"/>
      <c r="V116" s="79"/>
    </row>
    <row r="117" spans="1:22" ht="24.95" customHeight="1">
      <c r="A117" s="4">
        <v>115</v>
      </c>
      <c r="B117" s="4" t="s">
        <v>12</v>
      </c>
      <c r="C117" s="5" t="s">
        <v>166</v>
      </c>
      <c r="D117" s="4" t="s">
        <v>13</v>
      </c>
      <c r="E117" s="4">
        <v>21</v>
      </c>
      <c r="F117" s="4" t="s">
        <v>144</v>
      </c>
      <c r="G117" s="4"/>
      <c r="H117" s="4" t="s">
        <v>15</v>
      </c>
      <c r="I117" s="4" t="s">
        <v>407</v>
      </c>
      <c r="J117" s="4"/>
      <c r="K117" s="114" t="s">
        <v>145</v>
      </c>
      <c r="L117" s="115" t="s">
        <v>146</v>
      </c>
      <c r="M117" s="116" t="s">
        <v>147</v>
      </c>
      <c r="N117" s="2" t="s">
        <v>148</v>
      </c>
      <c r="O117" s="15">
        <v>5</v>
      </c>
      <c r="P117" s="43">
        <v>498</v>
      </c>
      <c r="Q117" s="41">
        <f t="shared" si="21"/>
        <v>99.600000000000009</v>
      </c>
      <c r="R117" s="29">
        <f t="shared" si="22"/>
        <v>597.6</v>
      </c>
      <c r="S117" s="8">
        <v>1</v>
      </c>
      <c r="T117" s="30">
        <f t="shared" si="23"/>
        <v>707558.40000000002</v>
      </c>
      <c r="U117" s="34">
        <v>707558</v>
      </c>
      <c r="V117" s="5"/>
    </row>
    <row r="118" spans="1:22" ht="24.95" customHeight="1">
      <c r="A118" s="4">
        <v>116</v>
      </c>
      <c r="B118" s="4" t="s">
        <v>12</v>
      </c>
      <c r="C118" s="5" t="s">
        <v>166</v>
      </c>
      <c r="D118" s="4" t="s">
        <v>13</v>
      </c>
      <c r="E118" s="4">
        <v>21</v>
      </c>
      <c r="F118" s="4" t="s">
        <v>144</v>
      </c>
      <c r="G118" s="4"/>
      <c r="H118" s="4" t="s">
        <v>15</v>
      </c>
      <c r="I118" s="4" t="s">
        <v>407</v>
      </c>
      <c r="J118" s="4"/>
      <c r="K118" s="114" t="s">
        <v>149</v>
      </c>
      <c r="L118" s="115" t="s">
        <v>150</v>
      </c>
      <c r="M118" s="116" t="s">
        <v>151</v>
      </c>
      <c r="N118" s="2" t="s">
        <v>152</v>
      </c>
      <c r="O118" s="15">
        <v>11</v>
      </c>
      <c r="P118" s="43">
        <v>260</v>
      </c>
      <c r="Q118" s="41">
        <f t="shared" si="21"/>
        <v>52</v>
      </c>
      <c r="R118" s="29">
        <f t="shared" si="22"/>
        <v>312</v>
      </c>
      <c r="S118" s="8">
        <v>1</v>
      </c>
      <c r="T118" s="30">
        <f t="shared" si="23"/>
        <v>369408</v>
      </c>
      <c r="U118" s="34">
        <v>369408</v>
      </c>
      <c r="V118" s="5"/>
    </row>
    <row r="119" spans="1:22" ht="24.95" customHeight="1">
      <c r="A119" s="4">
        <v>117</v>
      </c>
      <c r="B119" s="4" t="s">
        <v>12</v>
      </c>
      <c r="C119" s="5" t="s">
        <v>166</v>
      </c>
      <c r="D119" s="4" t="s">
        <v>13</v>
      </c>
      <c r="E119" s="75">
        <v>21</v>
      </c>
      <c r="F119" s="75" t="s">
        <v>144</v>
      </c>
      <c r="G119" s="75"/>
      <c r="H119" s="75" t="s">
        <v>15</v>
      </c>
      <c r="I119" s="75" t="s">
        <v>417</v>
      </c>
      <c r="J119" s="75" t="s">
        <v>443</v>
      </c>
      <c r="K119" s="114" t="s">
        <v>153</v>
      </c>
      <c r="L119" s="115" t="s">
        <v>153</v>
      </c>
      <c r="M119" s="116" t="s">
        <v>154</v>
      </c>
      <c r="N119" s="81" t="s">
        <v>22</v>
      </c>
      <c r="O119" s="82">
        <v>12</v>
      </c>
      <c r="P119" s="43">
        <v>323</v>
      </c>
      <c r="Q119" s="41">
        <f t="shared" si="21"/>
        <v>64.600000000000009</v>
      </c>
      <c r="R119" s="29"/>
      <c r="S119" s="77"/>
      <c r="T119" s="30">
        <f t="shared" si="23"/>
        <v>0</v>
      </c>
      <c r="U119" s="83"/>
      <c r="V119" s="79"/>
    </row>
    <row r="120" spans="1:22" ht="24.95" customHeight="1">
      <c r="A120" s="4">
        <v>118</v>
      </c>
      <c r="B120" s="4" t="s">
        <v>12</v>
      </c>
      <c r="C120" s="5" t="s">
        <v>166</v>
      </c>
      <c r="D120" s="4" t="s">
        <v>13</v>
      </c>
      <c r="E120" s="75">
        <v>21</v>
      </c>
      <c r="F120" s="75" t="s">
        <v>144</v>
      </c>
      <c r="G120" s="75"/>
      <c r="H120" s="75" t="s">
        <v>15</v>
      </c>
      <c r="I120" s="75" t="s">
        <v>417</v>
      </c>
      <c r="J120" s="75" t="s">
        <v>443</v>
      </c>
      <c r="K120" s="114" t="s">
        <v>155</v>
      </c>
      <c r="L120" s="115" t="s">
        <v>156</v>
      </c>
      <c r="M120" s="116" t="s">
        <v>157</v>
      </c>
      <c r="N120" s="81" t="s">
        <v>22</v>
      </c>
      <c r="O120" s="82">
        <v>12</v>
      </c>
      <c r="P120" s="43">
        <v>220</v>
      </c>
      <c r="Q120" s="41">
        <f t="shared" si="21"/>
        <v>44</v>
      </c>
      <c r="R120" s="29"/>
      <c r="S120" s="77"/>
      <c r="T120" s="30">
        <f t="shared" si="23"/>
        <v>0</v>
      </c>
      <c r="U120" s="83"/>
      <c r="V120" s="79"/>
    </row>
    <row r="121" spans="1:22" ht="24.95" customHeight="1">
      <c r="A121" s="4">
        <v>119</v>
      </c>
      <c r="B121" s="4" t="s">
        <v>168</v>
      </c>
      <c r="C121" s="5" t="s">
        <v>166</v>
      </c>
      <c r="D121" s="4" t="s">
        <v>13</v>
      </c>
      <c r="E121" s="4">
        <v>22</v>
      </c>
      <c r="F121" s="4" t="s">
        <v>342</v>
      </c>
      <c r="G121" s="4"/>
      <c r="H121" s="4" t="s">
        <v>25</v>
      </c>
      <c r="I121" s="4" t="s">
        <v>407</v>
      </c>
      <c r="J121" s="4"/>
      <c r="K121" s="114" t="s">
        <v>343</v>
      </c>
      <c r="L121" s="115" t="s">
        <v>344</v>
      </c>
      <c r="M121" s="113"/>
      <c r="N121" s="14" t="s">
        <v>89</v>
      </c>
      <c r="O121" s="11">
        <v>4</v>
      </c>
      <c r="P121" s="31">
        <v>240000</v>
      </c>
      <c r="Q121" s="28"/>
      <c r="R121" s="28"/>
      <c r="S121" s="8">
        <v>1</v>
      </c>
      <c r="T121" s="31">
        <v>240000</v>
      </c>
      <c r="U121" s="48">
        <v>240000</v>
      </c>
      <c r="V121" s="5"/>
    </row>
    <row r="122" spans="1:22" ht="24.95" customHeight="1">
      <c r="A122" s="4">
        <v>120</v>
      </c>
      <c r="B122" s="4" t="s">
        <v>168</v>
      </c>
      <c r="C122" s="5" t="s">
        <v>166</v>
      </c>
      <c r="D122" s="4" t="s">
        <v>13</v>
      </c>
      <c r="E122" s="4">
        <v>22</v>
      </c>
      <c r="F122" s="4" t="s">
        <v>342</v>
      </c>
      <c r="G122" s="4"/>
      <c r="H122" s="4" t="s">
        <v>25</v>
      </c>
      <c r="I122" s="4" t="s">
        <v>407</v>
      </c>
      <c r="J122" s="4"/>
      <c r="K122" s="114" t="s">
        <v>345</v>
      </c>
      <c r="L122" s="115" t="s">
        <v>346</v>
      </c>
      <c r="M122" s="113"/>
      <c r="N122" s="14" t="s">
        <v>172</v>
      </c>
      <c r="O122" s="11">
        <v>6</v>
      </c>
      <c r="P122" s="31">
        <v>360000</v>
      </c>
      <c r="Q122" s="28"/>
      <c r="R122" s="28"/>
      <c r="S122" s="8">
        <v>1</v>
      </c>
      <c r="T122" s="31">
        <v>360000</v>
      </c>
      <c r="U122" s="48">
        <v>360000</v>
      </c>
      <c r="V122" s="5"/>
    </row>
    <row r="123" spans="1:22" ht="24.95" customHeight="1">
      <c r="A123" s="4">
        <v>121</v>
      </c>
      <c r="B123" s="4" t="s">
        <v>168</v>
      </c>
      <c r="C123" s="5" t="s">
        <v>166</v>
      </c>
      <c r="D123" s="4" t="s">
        <v>13</v>
      </c>
      <c r="E123" s="75">
        <v>22</v>
      </c>
      <c r="F123" s="75" t="s">
        <v>342</v>
      </c>
      <c r="G123" s="75"/>
      <c r="H123" s="75" t="s">
        <v>25</v>
      </c>
      <c r="I123" s="75" t="s">
        <v>417</v>
      </c>
      <c r="J123" s="75" t="s">
        <v>443</v>
      </c>
      <c r="K123" s="114" t="s">
        <v>347</v>
      </c>
      <c r="L123" s="115" t="s">
        <v>348</v>
      </c>
      <c r="M123" s="128"/>
      <c r="N123" s="84" t="s">
        <v>89</v>
      </c>
      <c r="O123" s="79">
        <v>4</v>
      </c>
      <c r="P123" s="31">
        <v>120000</v>
      </c>
      <c r="Q123" s="28"/>
      <c r="R123" s="28"/>
      <c r="S123" s="77"/>
      <c r="T123" s="31">
        <v>120000</v>
      </c>
      <c r="U123" s="80"/>
      <c r="V123" s="79"/>
    </row>
    <row r="124" spans="1:22" ht="24.95" customHeight="1">
      <c r="A124" s="4">
        <v>122</v>
      </c>
      <c r="B124" s="4" t="s">
        <v>168</v>
      </c>
      <c r="C124" s="5" t="s">
        <v>406</v>
      </c>
      <c r="D124" s="4" t="s">
        <v>357</v>
      </c>
      <c r="E124" s="4">
        <v>23</v>
      </c>
      <c r="F124" s="4" t="s">
        <v>358</v>
      </c>
      <c r="G124" s="23"/>
      <c r="H124" s="4" t="s">
        <v>15</v>
      </c>
      <c r="I124" s="4" t="s">
        <v>407</v>
      </c>
      <c r="J124" s="4"/>
      <c r="K124" s="112" t="s">
        <v>359</v>
      </c>
      <c r="L124" s="112" t="s">
        <v>360</v>
      </c>
      <c r="M124" s="113" t="s">
        <v>361</v>
      </c>
      <c r="N124" s="14" t="s">
        <v>22</v>
      </c>
      <c r="O124" s="11">
        <v>12</v>
      </c>
      <c r="P124" s="31">
        <v>36000</v>
      </c>
      <c r="Q124" s="28"/>
      <c r="R124" s="28"/>
      <c r="S124" s="8">
        <v>1</v>
      </c>
      <c r="T124" s="31">
        <v>36000</v>
      </c>
      <c r="U124" s="48">
        <v>36000</v>
      </c>
      <c r="V124" s="5"/>
    </row>
    <row r="125" spans="1:22" ht="24.95" customHeight="1">
      <c r="A125" s="4">
        <v>123</v>
      </c>
      <c r="B125" s="4" t="s">
        <v>168</v>
      </c>
      <c r="C125" s="5" t="s">
        <v>406</v>
      </c>
      <c r="D125" s="4" t="s">
        <v>357</v>
      </c>
      <c r="E125" s="4">
        <v>23</v>
      </c>
      <c r="F125" s="4" t="s">
        <v>358</v>
      </c>
      <c r="G125" s="23"/>
      <c r="H125" s="4" t="s">
        <v>15</v>
      </c>
      <c r="I125" s="4" t="s">
        <v>407</v>
      </c>
      <c r="J125" s="4"/>
      <c r="K125" s="135" t="s">
        <v>362</v>
      </c>
      <c r="L125" s="135" t="s">
        <v>363</v>
      </c>
      <c r="M125" s="113" t="s">
        <v>364</v>
      </c>
      <c r="N125" s="14" t="s">
        <v>22</v>
      </c>
      <c r="O125" s="11">
        <v>12</v>
      </c>
      <c r="P125" s="31">
        <v>240000</v>
      </c>
      <c r="Q125" s="28"/>
      <c r="R125" s="28"/>
      <c r="S125" s="8">
        <v>1</v>
      </c>
      <c r="T125" s="31">
        <v>240000</v>
      </c>
      <c r="U125" s="48">
        <v>240000</v>
      </c>
      <c r="V125" s="5"/>
    </row>
    <row r="126" spans="1:22" ht="24.95" customHeight="1">
      <c r="A126" s="4">
        <v>124</v>
      </c>
      <c r="B126" s="4" t="s">
        <v>168</v>
      </c>
      <c r="C126" s="5" t="s">
        <v>406</v>
      </c>
      <c r="D126" s="4" t="s">
        <v>357</v>
      </c>
      <c r="E126" s="4">
        <v>23</v>
      </c>
      <c r="F126" s="4" t="s">
        <v>358</v>
      </c>
      <c r="G126" s="23"/>
      <c r="H126" s="4" t="s">
        <v>15</v>
      </c>
      <c r="I126" s="4" t="s">
        <v>407</v>
      </c>
      <c r="J126" s="4"/>
      <c r="K126" s="136" t="s">
        <v>365</v>
      </c>
      <c r="L126" s="136" t="s">
        <v>366</v>
      </c>
      <c r="M126" s="113" t="s">
        <v>367</v>
      </c>
      <c r="N126" s="14" t="s">
        <v>22</v>
      </c>
      <c r="O126" s="11">
        <v>12</v>
      </c>
      <c r="P126" s="31">
        <v>222000</v>
      </c>
      <c r="Q126" s="28"/>
      <c r="R126" s="28"/>
      <c r="S126" s="8">
        <v>1</v>
      </c>
      <c r="T126" s="31">
        <v>222000</v>
      </c>
      <c r="U126" s="48">
        <v>222000</v>
      </c>
      <c r="V126" s="5"/>
    </row>
    <row r="127" spans="1:22" ht="24.95" customHeight="1">
      <c r="A127" s="4">
        <v>125</v>
      </c>
      <c r="B127" s="4" t="s">
        <v>168</v>
      </c>
      <c r="C127" s="5" t="s">
        <v>406</v>
      </c>
      <c r="D127" s="4" t="s">
        <v>357</v>
      </c>
      <c r="E127" s="4">
        <v>23</v>
      </c>
      <c r="F127" s="4" t="s">
        <v>358</v>
      </c>
      <c r="G127" s="23"/>
      <c r="H127" s="4" t="s">
        <v>15</v>
      </c>
      <c r="I127" s="4" t="s">
        <v>407</v>
      </c>
      <c r="J127" s="4"/>
      <c r="K127" s="137" t="s">
        <v>368</v>
      </c>
      <c r="L127" s="137" t="s">
        <v>368</v>
      </c>
      <c r="M127" s="113" t="s">
        <v>369</v>
      </c>
      <c r="N127" s="14" t="s">
        <v>22</v>
      </c>
      <c r="O127" s="11">
        <v>12</v>
      </c>
      <c r="P127" s="31">
        <v>144000</v>
      </c>
      <c r="Q127" s="28"/>
      <c r="R127" s="28"/>
      <c r="S127" s="8">
        <v>1</v>
      </c>
      <c r="T127" s="31">
        <v>144000</v>
      </c>
      <c r="U127" s="48">
        <v>144000</v>
      </c>
      <c r="V127" s="5"/>
    </row>
    <row r="128" spans="1:22" ht="24.95" customHeight="1">
      <c r="A128" s="4">
        <v>126</v>
      </c>
      <c r="B128" s="4" t="s">
        <v>168</v>
      </c>
      <c r="C128" s="5" t="s">
        <v>406</v>
      </c>
      <c r="D128" s="4" t="s">
        <v>357</v>
      </c>
      <c r="E128" s="75">
        <v>23</v>
      </c>
      <c r="F128" s="75" t="s">
        <v>358</v>
      </c>
      <c r="G128" s="85"/>
      <c r="H128" s="75" t="s">
        <v>15</v>
      </c>
      <c r="I128" s="75" t="s">
        <v>417</v>
      </c>
      <c r="J128" s="75" t="s">
        <v>443</v>
      </c>
      <c r="K128" s="137" t="s">
        <v>370</v>
      </c>
      <c r="L128" s="137" t="s">
        <v>371</v>
      </c>
      <c r="M128" s="113" t="s">
        <v>372</v>
      </c>
      <c r="N128" s="84" t="s">
        <v>22</v>
      </c>
      <c r="O128" s="79">
        <v>12</v>
      </c>
      <c r="P128" s="31">
        <v>78000</v>
      </c>
      <c r="Q128" s="28"/>
      <c r="R128" s="28"/>
      <c r="S128" s="77"/>
      <c r="T128" s="31">
        <v>78000</v>
      </c>
      <c r="U128" s="80"/>
      <c r="V128" s="79"/>
    </row>
    <row r="129" spans="1:22" ht="24.95" customHeight="1">
      <c r="A129" s="4">
        <v>127</v>
      </c>
      <c r="B129" s="4" t="s">
        <v>168</v>
      </c>
      <c r="C129" s="5" t="s">
        <v>406</v>
      </c>
      <c r="D129" s="4" t="s">
        <v>357</v>
      </c>
      <c r="E129" s="4">
        <v>23</v>
      </c>
      <c r="F129" s="4" t="s">
        <v>358</v>
      </c>
      <c r="G129" s="23"/>
      <c r="H129" s="4" t="s">
        <v>15</v>
      </c>
      <c r="I129" s="4" t="s">
        <v>407</v>
      </c>
      <c r="J129" s="4"/>
      <c r="K129" s="137" t="s">
        <v>373</v>
      </c>
      <c r="L129" s="137" t="s">
        <v>374</v>
      </c>
      <c r="M129" s="113" t="s">
        <v>375</v>
      </c>
      <c r="N129" s="14" t="s">
        <v>22</v>
      </c>
      <c r="O129" s="11">
        <v>12</v>
      </c>
      <c r="P129" s="31">
        <v>78000</v>
      </c>
      <c r="Q129" s="28"/>
      <c r="R129" s="28"/>
      <c r="S129" s="8">
        <v>1</v>
      </c>
      <c r="T129" s="31">
        <v>78000</v>
      </c>
      <c r="U129" s="48">
        <v>78000</v>
      </c>
      <c r="V129" s="5"/>
    </row>
    <row r="130" spans="1:22" ht="24.95" customHeight="1">
      <c r="A130" s="4">
        <v>128</v>
      </c>
      <c r="B130" s="4" t="s">
        <v>168</v>
      </c>
      <c r="C130" s="5" t="s">
        <v>406</v>
      </c>
      <c r="D130" s="4" t="s">
        <v>357</v>
      </c>
      <c r="E130" s="4">
        <v>23</v>
      </c>
      <c r="F130" s="4" t="s">
        <v>358</v>
      </c>
      <c r="G130" s="23"/>
      <c r="H130" s="4" t="s">
        <v>15</v>
      </c>
      <c r="I130" s="4" t="s">
        <v>407</v>
      </c>
      <c r="J130" s="4"/>
      <c r="K130" s="137" t="s">
        <v>376</v>
      </c>
      <c r="L130" s="137" t="s">
        <v>377</v>
      </c>
      <c r="M130" s="113" t="s">
        <v>378</v>
      </c>
      <c r="N130" s="14" t="s">
        <v>22</v>
      </c>
      <c r="O130" s="11">
        <v>12</v>
      </c>
      <c r="P130" s="31">
        <v>42000</v>
      </c>
      <c r="Q130" s="28"/>
      <c r="R130" s="28"/>
      <c r="S130" s="8">
        <v>1</v>
      </c>
      <c r="T130" s="31">
        <v>42000</v>
      </c>
      <c r="U130" s="48">
        <v>42000</v>
      </c>
      <c r="V130" s="5"/>
    </row>
    <row r="131" spans="1:22" ht="24.95" customHeight="1">
      <c r="A131" s="4">
        <v>129</v>
      </c>
      <c r="B131" s="4" t="s">
        <v>168</v>
      </c>
      <c r="C131" s="5" t="s">
        <v>406</v>
      </c>
      <c r="D131" s="4" t="s">
        <v>357</v>
      </c>
      <c r="E131" s="4">
        <v>23</v>
      </c>
      <c r="F131" s="4" t="s">
        <v>358</v>
      </c>
      <c r="G131" s="23"/>
      <c r="H131" s="4" t="s">
        <v>15</v>
      </c>
      <c r="I131" s="4" t="s">
        <v>407</v>
      </c>
      <c r="J131" s="4"/>
      <c r="K131" s="137" t="s">
        <v>379</v>
      </c>
      <c r="L131" s="137" t="s">
        <v>380</v>
      </c>
      <c r="M131" s="113" t="s">
        <v>381</v>
      </c>
      <c r="N131" s="14" t="s">
        <v>382</v>
      </c>
      <c r="O131" s="11">
        <v>50</v>
      </c>
      <c r="P131" s="31">
        <v>200000</v>
      </c>
      <c r="Q131" s="28"/>
      <c r="R131" s="28"/>
      <c r="S131" s="8">
        <v>1</v>
      </c>
      <c r="T131" s="31">
        <v>200000</v>
      </c>
      <c r="U131" s="48">
        <v>200000</v>
      </c>
      <c r="V131" s="5"/>
    </row>
    <row r="132" spans="1:22" ht="24.95" customHeight="1">
      <c r="A132" s="4">
        <v>130</v>
      </c>
      <c r="B132" s="4" t="s">
        <v>168</v>
      </c>
      <c r="C132" s="5" t="s">
        <v>406</v>
      </c>
      <c r="D132" s="4" t="s">
        <v>357</v>
      </c>
      <c r="E132" s="4">
        <v>23</v>
      </c>
      <c r="F132" s="4" t="s">
        <v>358</v>
      </c>
      <c r="G132" s="23"/>
      <c r="H132" s="4" t="s">
        <v>15</v>
      </c>
      <c r="I132" s="4" t="s">
        <v>407</v>
      </c>
      <c r="J132" s="4"/>
      <c r="K132" s="137" t="s">
        <v>383</v>
      </c>
      <c r="L132" s="137" t="s">
        <v>384</v>
      </c>
      <c r="M132" s="113" t="s">
        <v>385</v>
      </c>
      <c r="N132" s="14" t="s">
        <v>382</v>
      </c>
      <c r="O132" s="11">
        <v>50</v>
      </c>
      <c r="P132" s="31">
        <v>200000</v>
      </c>
      <c r="Q132" s="28"/>
      <c r="R132" s="28"/>
      <c r="S132" s="8">
        <v>1</v>
      </c>
      <c r="T132" s="31">
        <v>200000</v>
      </c>
      <c r="U132" s="48">
        <v>200000</v>
      </c>
      <c r="V132" s="5"/>
    </row>
    <row r="133" spans="1:22" ht="24.95" customHeight="1">
      <c r="A133" s="4">
        <v>131</v>
      </c>
      <c r="B133" s="4" t="s">
        <v>168</v>
      </c>
      <c r="C133" s="5" t="s">
        <v>406</v>
      </c>
      <c r="D133" s="4" t="s">
        <v>357</v>
      </c>
      <c r="E133" s="4">
        <v>23</v>
      </c>
      <c r="F133" s="4" t="s">
        <v>358</v>
      </c>
      <c r="G133" s="23"/>
      <c r="H133" s="4" t="s">
        <v>15</v>
      </c>
      <c r="I133" s="4" t="s">
        <v>407</v>
      </c>
      <c r="J133" s="4"/>
      <c r="K133" s="137" t="s">
        <v>386</v>
      </c>
      <c r="L133" s="137" t="s">
        <v>387</v>
      </c>
      <c r="M133" s="113" t="s">
        <v>388</v>
      </c>
      <c r="N133" s="14" t="s">
        <v>22</v>
      </c>
      <c r="O133" s="11">
        <v>12</v>
      </c>
      <c r="P133" s="31">
        <v>108000</v>
      </c>
      <c r="Q133" s="28"/>
      <c r="R133" s="28"/>
      <c r="S133" s="8">
        <v>1</v>
      </c>
      <c r="T133" s="31">
        <v>108000</v>
      </c>
      <c r="U133" s="48">
        <v>108000</v>
      </c>
      <c r="V133" s="5"/>
    </row>
    <row r="134" spans="1:22" ht="24.95" customHeight="1">
      <c r="A134" s="4">
        <v>132</v>
      </c>
      <c r="B134" s="4" t="s">
        <v>168</v>
      </c>
      <c r="C134" s="5" t="s">
        <v>406</v>
      </c>
      <c r="D134" s="4" t="s">
        <v>357</v>
      </c>
      <c r="E134" s="4">
        <v>23</v>
      </c>
      <c r="F134" s="4" t="s">
        <v>358</v>
      </c>
      <c r="G134" s="23"/>
      <c r="H134" s="4" t="s">
        <v>15</v>
      </c>
      <c r="I134" s="4" t="s">
        <v>407</v>
      </c>
      <c r="J134" s="4"/>
      <c r="K134" s="137" t="s">
        <v>389</v>
      </c>
      <c r="L134" s="137" t="s">
        <v>390</v>
      </c>
      <c r="M134" s="113" t="s">
        <v>391</v>
      </c>
      <c r="N134" s="14" t="s">
        <v>382</v>
      </c>
      <c r="O134" s="11">
        <v>50</v>
      </c>
      <c r="P134" s="31">
        <v>200000</v>
      </c>
      <c r="Q134" s="28"/>
      <c r="R134" s="28"/>
      <c r="S134" s="8">
        <v>1</v>
      </c>
      <c r="T134" s="31">
        <v>200000</v>
      </c>
      <c r="U134" s="48">
        <v>200000</v>
      </c>
      <c r="V134" s="5"/>
    </row>
    <row r="135" spans="1:22" ht="24.95" customHeight="1">
      <c r="A135" s="4">
        <v>133</v>
      </c>
      <c r="B135" s="4" t="s">
        <v>168</v>
      </c>
      <c r="C135" s="5" t="s">
        <v>406</v>
      </c>
      <c r="D135" s="4" t="s">
        <v>357</v>
      </c>
      <c r="E135" s="4">
        <v>23</v>
      </c>
      <c r="F135" s="4" t="s">
        <v>358</v>
      </c>
      <c r="G135" s="23"/>
      <c r="H135" s="4" t="s">
        <v>15</v>
      </c>
      <c r="I135" s="4" t="s">
        <v>407</v>
      </c>
      <c r="J135" s="4"/>
      <c r="K135" s="112" t="s">
        <v>392</v>
      </c>
      <c r="L135" s="112" t="s">
        <v>393</v>
      </c>
      <c r="M135" s="113" t="s">
        <v>394</v>
      </c>
      <c r="N135" s="14" t="s">
        <v>22</v>
      </c>
      <c r="O135" s="11">
        <v>12</v>
      </c>
      <c r="P135" s="31">
        <v>108000</v>
      </c>
      <c r="Q135" s="28"/>
      <c r="R135" s="28"/>
      <c r="S135" s="8">
        <v>1</v>
      </c>
      <c r="T135" s="31">
        <v>108000</v>
      </c>
      <c r="U135" s="48">
        <v>108000</v>
      </c>
      <c r="V135" s="5"/>
    </row>
    <row r="136" spans="1:22" ht="24.95" customHeight="1">
      <c r="A136" s="4">
        <v>134</v>
      </c>
      <c r="B136" s="4" t="s">
        <v>168</v>
      </c>
      <c r="C136" s="5" t="s">
        <v>406</v>
      </c>
      <c r="D136" s="4" t="s">
        <v>357</v>
      </c>
      <c r="E136" s="4">
        <v>23</v>
      </c>
      <c r="F136" s="4" t="s">
        <v>358</v>
      </c>
      <c r="G136" s="23"/>
      <c r="H136" s="4" t="s">
        <v>15</v>
      </c>
      <c r="I136" s="4" t="s">
        <v>407</v>
      </c>
      <c r="J136" s="4"/>
      <c r="K136" s="138" t="s">
        <v>395</v>
      </c>
      <c r="L136" s="112" t="s">
        <v>396</v>
      </c>
      <c r="M136" s="113" t="s">
        <v>397</v>
      </c>
      <c r="N136" s="14" t="s">
        <v>22</v>
      </c>
      <c r="O136" s="11">
        <v>12</v>
      </c>
      <c r="P136" s="31">
        <v>30000</v>
      </c>
      <c r="Q136" s="28"/>
      <c r="R136" s="28"/>
      <c r="S136" s="8">
        <v>1</v>
      </c>
      <c r="T136" s="31">
        <v>30000</v>
      </c>
      <c r="U136" s="48">
        <v>30000</v>
      </c>
      <c r="V136" s="5"/>
    </row>
    <row r="137" spans="1:22" ht="24.95" customHeight="1">
      <c r="A137" s="4">
        <v>135</v>
      </c>
      <c r="B137" s="4" t="s">
        <v>168</v>
      </c>
      <c r="C137" s="5" t="s">
        <v>406</v>
      </c>
      <c r="D137" s="4" t="s">
        <v>357</v>
      </c>
      <c r="E137" s="4">
        <v>23</v>
      </c>
      <c r="F137" s="4" t="s">
        <v>358</v>
      </c>
      <c r="G137" s="4"/>
      <c r="H137" s="4" t="s">
        <v>15</v>
      </c>
      <c r="I137" s="4" t="s">
        <v>407</v>
      </c>
      <c r="J137" s="4"/>
      <c r="K137" s="114" t="s">
        <v>398</v>
      </c>
      <c r="L137" s="121" t="s">
        <v>399</v>
      </c>
      <c r="M137" s="113" t="s">
        <v>400</v>
      </c>
      <c r="N137" s="14" t="s">
        <v>22</v>
      </c>
      <c r="O137" s="11">
        <v>12</v>
      </c>
      <c r="P137" s="31">
        <v>90000</v>
      </c>
      <c r="Q137" s="28"/>
      <c r="R137" s="28"/>
      <c r="S137" s="8">
        <v>1</v>
      </c>
      <c r="T137" s="31">
        <v>90000</v>
      </c>
      <c r="U137" s="48">
        <v>90000</v>
      </c>
      <c r="V137" s="5"/>
    </row>
    <row r="138" spans="1:22" ht="24.95" customHeight="1">
      <c r="A138" s="4">
        <v>136</v>
      </c>
      <c r="B138" s="4" t="s">
        <v>168</v>
      </c>
      <c r="C138" s="5" t="s">
        <v>406</v>
      </c>
      <c r="D138" s="4" t="s">
        <v>357</v>
      </c>
      <c r="E138" s="4">
        <v>23</v>
      </c>
      <c r="F138" s="4" t="s">
        <v>358</v>
      </c>
      <c r="G138" s="4"/>
      <c r="H138" s="4" t="s">
        <v>15</v>
      </c>
      <c r="I138" s="4" t="s">
        <v>407</v>
      </c>
      <c r="J138" s="4"/>
      <c r="K138" s="114" t="s">
        <v>401</v>
      </c>
      <c r="L138" s="121" t="s">
        <v>402</v>
      </c>
      <c r="M138" s="113" t="s">
        <v>403</v>
      </c>
      <c r="N138" s="14" t="s">
        <v>22</v>
      </c>
      <c r="O138" s="11">
        <v>12</v>
      </c>
      <c r="P138" s="31">
        <v>108000</v>
      </c>
      <c r="Q138" s="28"/>
      <c r="R138" s="28"/>
      <c r="S138" s="8">
        <v>1</v>
      </c>
      <c r="T138" s="31">
        <v>108000</v>
      </c>
      <c r="U138" s="48">
        <v>108000</v>
      </c>
      <c r="V138" s="5"/>
    </row>
    <row r="139" spans="1:22" ht="24.95" customHeight="1">
      <c r="A139" s="4">
        <v>137</v>
      </c>
      <c r="B139" s="4" t="s">
        <v>168</v>
      </c>
      <c r="C139" s="5" t="s">
        <v>406</v>
      </c>
      <c r="D139" s="4" t="s">
        <v>357</v>
      </c>
      <c r="E139" s="4">
        <v>23</v>
      </c>
      <c r="F139" s="4" t="s">
        <v>358</v>
      </c>
      <c r="G139" s="11"/>
      <c r="H139" s="4" t="s">
        <v>15</v>
      </c>
      <c r="I139" s="4" t="s">
        <v>407</v>
      </c>
      <c r="J139" s="4"/>
      <c r="K139" s="133" t="s">
        <v>404</v>
      </c>
      <c r="L139" s="133" t="s">
        <v>405</v>
      </c>
      <c r="M139" s="113"/>
      <c r="N139" s="22" t="s">
        <v>413</v>
      </c>
      <c r="O139" s="11">
        <v>10</v>
      </c>
      <c r="P139" s="31">
        <v>170000</v>
      </c>
      <c r="Q139" s="28"/>
      <c r="R139" s="28"/>
      <c r="S139" s="8">
        <v>1</v>
      </c>
      <c r="T139" s="31">
        <v>170000</v>
      </c>
      <c r="U139" s="48">
        <v>170000</v>
      </c>
      <c r="V139" s="5"/>
    </row>
    <row r="140" spans="1:22" ht="24.95" customHeight="1">
      <c r="U140" s="3"/>
    </row>
  </sheetData>
  <autoFilter ref="A1:V140"/>
  <sortState ref="A2:V138">
    <sortCondition ref="E2:E138"/>
    <sortCondition ref="G2:G138"/>
  </sortState>
  <phoneticPr fontId="2" type="noConversion"/>
  <conditionalFormatting sqref="G1:G48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">
      <colorScale>
        <cfvo type="min"/>
        <cfvo type="max"/>
        <color rgb="FFF8696B"/>
        <color rgb="FFFCFCFF"/>
      </colorScale>
    </cfRule>
  </conditionalFormatting>
  <conditionalFormatting sqref="B1:B48">
    <cfRule type="duplicateValues" priority="6"/>
    <cfRule type="colorScale" priority="7">
      <colorScale>
        <cfvo type="min"/>
        <cfvo type="max"/>
        <color rgb="FFFCFCFF"/>
        <color rgb="FF63BE7B"/>
      </colorScale>
    </cfRule>
    <cfRule type="iconSet" priority="8">
      <iconSet>
        <cfvo type="percent" val="0"/>
        <cfvo type="percent" val="33"/>
        <cfvo type="percent" val="67"/>
      </iconSet>
    </cfRule>
  </conditionalFormatting>
  <conditionalFormatting sqref="G49:G139">
    <cfRule type="colorScale" priority="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">
      <colorScale>
        <cfvo type="min"/>
        <cfvo type="max"/>
        <color rgb="FFF8696B"/>
        <color rgb="FFFCFCFF"/>
      </colorScale>
    </cfRule>
  </conditionalFormatting>
  <conditionalFormatting sqref="B49:B139">
    <cfRule type="duplicateValues" priority="1"/>
    <cfRule type="colorScale" priority="2">
      <colorScale>
        <cfvo type="min"/>
        <cfvo type="max"/>
        <color rgb="FFFCFCFF"/>
        <color rgb="FF63BE7B"/>
      </colorScale>
    </cfRule>
    <cfRule type="iconSet" priority="3">
      <iconSet>
        <cfvo type="percent" val="0"/>
        <cfvo type="percent" val="33"/>
        <cfvo type="percent" val="67"/>
      </iconSet>
    </cfRule>
  </conditionalFormatting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Header>&amp;C&amp;20&amp;A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zoomScale="130" zoomScaleNormal="130" workbookViewId="0">
      <selection activeCell="D28" sqref="D28"/>
    </sheetView>
  </sheetViews>
  <sheetFormatPr defaultRowHeight="16.5"/>
  <cols>
    <col min="1" max="1" width="17.25" customWidth="1"/>
    <col min="2" max="2" width="13" bestFit="1" customWidth="1"/>
  </cols>
  <sheetData>
    <row r="1" spans="1:2">
      <c r="A1" s="218" t="s">
        <v>1</v>
      </c>
      <c r="B1" t="s">
        <v>445</v>
      </c>
    </row>
    <row r="2" spans="1:2">
      <c r="A2" s="218" t="s">
        <v>164</v>
      </c>
      <c r="B2" t="s">
        <v>416</v>
      </c>
    </row>
    <row r="4" spans="1:2">
      <c r="A4" s="218" t="s">
        <v>414</v>
      </c>
      <c r="B4" t="s">
        <v>582</v>
      </c>
    </row>
    <row r="5" spans="1:2">
      <c r="A5" s="219" t="s">
        <v>326</v>
      </c>
      <c r="B5" s="220">
        <v>4</v>
      </c>
    </row>
    <row r="6" spans="1:2">
      <c r="A6" s="219" t="s">
        <v>14</v>
      </c>
      <c r="B6" s="220">
        <v>5</v>
      </c>
    </row>
    <row r="7" spans="1:2">
      <c r="A7" s="219" t="s">
        <v>144</v>
      </c>
      <c r="B7" s="220">
        <v>2</v>
      </c>
    </row>
    <row r="8" spans="1:2">
      <c r="A8" s="219" t="s">
        <v>291</v>
      </c>
      <c r="B8" s="220">
        <v>9</v>
      </c>
    </row>
    <row r="9" spans="1:2">
      <c r="A9" s="219" t="s">
        <v>90</v>
      </c>
      <c r="B9" s="220">
        <v>2</v>
      </c>
    </row>
    <row r="10" spans="1:2">
      <c r="A10" s="219" t="s">
        <v>107</v>
      </c>
      <c r="B10" s="220">
        <v>6</v>
      </c>
    </row>
    <row r="11" spans="1:2">
      <c r="A11" s="219" t="s">
        <v>86</v>
      </c>
      <c r="B11" s="220">
        <v>4</v>
      </c>
    </row>
    <row r="12" spans="1:2">
      <c r="A12" s="219" t="s">
        <v>319</v>
      </c>
      <c r="B12" s="220">
        <v>4</v>
      </c>
    </row>
    <row r="13" spans="1:2">
      <c r="A13" s="219" t="s">
        <v>306</v>
      </c>
      <c r="B13" s="220">
        <v>4</v>
      </c>
    </row>
    <row r="14" spans="1:2">
      <c r="A14" s="219" t="s">
        <v>358</v>
      </c>
      <c r="B14" s="220">
        <v>12</v>
      </c>
    </row>
    <row r="15" spans="1:2">
      <c r="A15" s="219" t="s">
        <v>349</v>
      </c>
      <c r="B15" s="220">
        <v>2</v>
      </c>
    </row>
    <row r="16" spans="1:2">
      <c r="A16" s="219" t="s">
        <v>133</v>
      </c>
      <c r="B16" s="220">
        <v>4</v>
      </c>
    </row>
    <row r="17" spans="1:3">
      <c r="A17" s="219" t="s">
        <v>46</v>
      </c>
      <c r="B17" s="220">
        <v>3</v>
      </c>
    </row>
    <row r="18" spans="1:3">
      <c r="A18" s="219" t="s">
        <v>216</v>
      </c>
      <c r="B18" s="220">
        <v>2</v>
      </c>
    </row>
    <row r="19" spans="1:3">
      <c r="A19" s="219" t="s">
        <v>55</v>
      </c>
      <c r="B19" s="220">
        <v>7</v>
      </c>
    </row>
    <row r="20" spans="1:3">
      <c r="A20" s="219" t="s">
        <v>69</v>
      </c>
      <c r="B20" s="220">
        <v>7</v>
      </c>
    </row>
    <row r="21" spans="1:3">
      <c r="A21" s="219" t="s">
        <v>126</v>
      </c>
      <c r="B21" s="220">
        <v>2</v>
      </c>
    </row>
    <row r="22" spans="1:3">
      <c r="A22" s="219" t="s">
        <v>342</v>
      </c>
      <c r="B22" s="220">
        <v>3</v>
      </c>
    </row>
    <row r="23" spans="1:3">
      <c r="A23" s="219" t="s">
        <v>66</v>
      </c>
      <c r="B23" s="220">
        <v>2</v>
      </c>
    </row>
    <row r="24" spans="1:3">
      <c r="A24" s="219" t="s">
        <v>75</v>
      </c>
      <c r="B24" s="220">
        <v>5</v>
      </c>
    </row>
    <row r="25" spans="1:3">
      <c r="A25" s="219" t="s">
        <v>252</v>
      </c>
      <c r="B25" s="220">
        <v>3</v>
      </c>
    </row>
    <row r="26" spans="1:3">
      <c r="A26" s="219" t="s">
        <v>35</v>
      </c>
      <c r="B26" s="220">
        <v>7</v>
      </c>
    </row>
    <row r="27" spans="1:3">
      <c r="A27" s="219" t="s">
        <v>581</v>
      </c>
      <c r="B27" s="220">
        <v>99</v>
      </c>
      <c r="C27" t="s">
        <v>583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50"/>
  </sheetPr>
  <dimension ref="A1:U137"/>
  <sheetViews>
    <sheetView tabSelected="1" view="pageBreakPreview" zoomScaleNormal="100" zoomScaleSheetLayoutView="100" workbookViewId="0">
      <pane xSplit="13" ySplit="1" topLeftCell="N2" activePane="bottomRight" state="frozen"/>
      <selection pane="topRight" activeCell="N1" sqref="N1"/>
      <selection pane="bottomLeft" activeCell="A3" sqref="A3"/>
      <selection pane="bottomRight" activeCell="M9" sqref="M9"/>
    </sheetView>
  </sheetViews>
  <sheetFormatPr defaultRowHeight="24.95" customHeight="1" outlineLevelCol="1"/>
  <cols>
    <col min="1" max="1" width="4.625" style="3" customWidth="1"/>
    <col min="2" max="2" width="7" style="3" customWidth="1"/>
    <col min="3" max="3" width="9.25" style="27" hidden="1" customWidth="1"/>
    <col min="4" max="4" width="10" style="3" bestFit="1" customWidth="1"/>
    <col min="5" max="5" width="7.25" style="3" hidden="1" customWidth="1"/>
    <col min="6" max="6" width="12.875" style="3" customWidth="1"/>
    <col min="7" max="7" width="10" style="3" hidden="1" customWidth="1"/>
    <col min="8" max="8" width="7.5" style="3" customWidth="1"/>
    <col min="9" max="9" width="7.625" style="3" customWidth="1"/>
    <col min="10" max="10" width="5.625" style="3" hidden="1" customWidth="1"/>
    <col min="11" max="11" width="48" style="160" customWidth="1"/>
    <col min="12" max="12" width="26.25" style="270" customWidth="1"/>
    <col min="13" max="13" width="11.375" style="163" customWidth="1"/>
    <col min="14" max="14" width="9" style="164" customWidth="1"/>
    <col min="15" max="15" width="9" style="32" customWidth="1"/>
    <col min="16" max="16" width="12.875" style="203" hidden="1" customWidth="1" outlineLevel="1"/>
    <col min="17" max="17" width="11.75" style="183" hidden="1" customWidth="1" outlineLevel="1"/>
    <col min="18" max="18" width="17.25" style="179" hidden="1" customWidth="1" outlineLevel="1"/>
    <col min="19" max="19" width="9" style="3" collapsed="1"/>
    <col min="20" max="20" width="11.625" style="246" hidden="1" customWidth="1" outlineLevel="1"/>
    <col min="21" max="21" width="15" style="247" hidden="1" customWidth="1"/>
    <col min="22" max="16384" width="9" style="3"/>
  </cols>
  <sheetData>
    <row r="1" spans="1:21" s="27" customFormat="1" ht="24.95" customHeight="1">
      <c r="A1" s="248" t="s">
        <v>0</v>
      </c>
      <c r="B1" s="248" t="s">
        <v>1</v>
      </c>
      <c r="C1" s="2" t="s">
        <v>164</v>
      </c>
      <c r="D1" s="248" t="s">
        <v>2</v>
      </c>
      <c r="E1" s="86" t="s">
        <v>158</v>
      </c>
      <c r="F1" s="249" t="s">
        <v>3</v>
      </c>
      <c r="G1" s="86" t="s">
        <v>4</v>
      </c>
      <c r="H1" s="249" t="s">
        <v>5</v>
      </c>
      <c r="I1" s="249" t="s">
        <v>408</v>
      </c>
      <c r="J1" s="86" t="s">
        <v>409</v>
      </c>
      <c r="K1" s="249" t="s">
        <v>6</v>
      </c>
      <c r="L1" s="261" t="s">
        <v>7</v>
      </c>
      <c r="M1" s="249" t="s">
        <v>9</v>
      </c>
      <c r="N1" s="249" t="s">
        <v>10</v>
      </c>
      <c r="O1" s="250" t="s">
        <v>159</v>
      </c>
      <c r="P1" s="177" t="s">
        <v>160</v>
      </c>
      <c r="Q1" s="176" t="s">
        <v>161</v>
      </c>
      <c r="R1" s="177" t="s">
        <v>162</v>
      </c>
      <c r="S1" s="249" t="s">
        <v>8</v>
      </c>
      <c r="T1" s="89" t="s">
        <v>163</v>
      </c>
      <c r="U1" s="221" t="s">
        <v>442</v>
      </c>
    </row>
    <row r="2" spans="1:21" s="32" customFormat="1" ht="24.95" hidden="1" customHeight="1" thickTop="1">
      <c r="A2" s="4"/>
      <c r="B2" s="2"/>
      <c r="C2" s="5" t="s">
        <v>166</v>
      </c>
      <c r="D2" s="4"/>
      <c r="E2" s="92">
        <v>1</v>
      </c>
      <c r="F2" s="92"/>
      <c r="G2" s="161">
        <v>1</v>
      </c>
      <c r="H2" s="92"/>
      <c r="I2" s="92"/>
      <c r="J2" s="92" t="s">
        <v>473</v>
      </c>
      <c r="K2" s="151"/>
      <c r="L2" s="200"/>
      <c r="M2" s="95"/>
      <c r="N2" s="142"/>
      <c r="O2" s="97"/>
      <c r="P2" s="201"/>
      <c r="Q2" s="180"/>
      <c r="R2" s="204"/>
      <c r="S2" s="94"/>
      <c r="T2" s="98">
        <v>0</v>
      </c>
      <c r="U2" s="98"/>
    </row>
    <row r="3" spans="1:21" s="32" customFormat="1" ht="24.95" customHeight="1">
      <c r="A3" s="4">
        <v>2</v>
      </c>
      <c r="B3" s="2" t="s">
        <v>459</v>
      </c>
      <c r="C3" s="5" t="s">
        <v>166</v>
      </c>
      <c r="D3" s="4" t="s">
        <v>13</v>
      </c>
      <c r="E3" s="4">
        <v>1</v>
      </c>
      <c r="F3" s="4" t="s">
        <v>14</v>
      </c>
      <c r="G3" s="162">
        <v>2</v>
      </c>
      <c r="H3" s="4" t="s">
        <v>15</v>
      </c>
      <c r="I3" s="4" t="s">
        <v>407</v>
      </c>
      <c r="J3" s="4">
        <v>1</v>
      </c>
      <c r="K3" s="152" t="s">
        <v>456</v>
      </c>
      <c r="L3" s="229" t="s">
        <v>457</v>
      </c>
      <c r="M3" s="9" t="s">
        <v>458</v>
      </c>
      <c r="N3" s="143">
        <v>6</v>
      </c>
      <c r="O3" s="11">
        <v>6</v>
      </c>
      <c r="P3" s="175">
        <v>665</v>
      </c>
      <c r="Q3" s="29">
        <f>P3*0.2</f>
        <v>133</v>
      </c>
      <c r="R3" s="29">
        <f>P3+Q3</f>
        <v>798</v>
      </c>
      <c r="S3" s="8">
        <v>1</v>
      </c>
      <c r="T3" s="240">
        <f>R3*1170</f>
        <v>933660</v>
      </c>
      <c r="U3" s="240">
        <f>T3</f>
        <v>933660</v>
      </c>
    </row>
    <row r="4" spans="1:21" s="32" customFormat="1" ht="24.95" hidden="1" customHeight="1">
      <c r="A4" s="4"/>
      <c r="B4" s="2"/>
      <c r="C4" s="5" t="s">
        <v>166</v>
      </c>
      <c r="D4" s="4"/>
      <c r="E4" s="4">
        <v>1</v>
      </c>
      <c r="F4" s="4"/>
      <c r="G4" s="162">
        <v>3</v>
      </c>
      <c r="H4" s="4"/>
      <c r="I4" s="4"/>
      <c r="J4" s="4" t="s">
        <v>574</v>
      </c>
      <c r="K4" s="152"/>
      <c r="L4" s="153"/>
      <c r="M4" s="9"/>
      <c r="N4" s="143"/>
      <c r="O4" s="11"/>
      <c r="P4" s="175"/>
      <c r="Q4" s="29"/>
      <c r="R4" s="29"/>
      <c r="S4" s="8"/>
      <c r="T4" s="31">
        <f t="shared" ref="T4:T5" si="0">R4*1170</f>
        <v>0</v>
      </c>
      <c r="U4" s="31">
        <f t="shared" ref="U4:U67" si="1">T4</f>
        <v>0</v>
      </c>
    </row>
    <row r="5" spans="1:21" s="32" customFormat="1" ht="24.95" customHeight="1">
      <c r="A5" s="4">
        <v>4</v>
      </c>
      <c r="B5" s="2" t="s">
        <v>459</v>
      </c>
      <c r="C5" s="5" t="s">
        <v>166</v>
      </c>
      <c r="D5" s="4" t="s">
        <v>13</v>
      </c>
      <c r="E5" s="4">
        <v>1</v>
      </c>
      <c r="F5" s="4" t="s">
        <v>14</v>
      </c>
      <c r="G5" s="162">
        <v>4</v>
      </c>
      <c r="H5" s="4" t="s">
        <v>15</v>
      </c>
      <c r="I5" s="4" t="s">
        <v>461</v>
      </c>
      <c r="J5" s="4">
        <v>1</v>
      </c>
      <c r="K5" s="152" t="s">
        <v>460</v>
      </c>
      <c r="L5" s="229" t="s">
        <v>463</v>
      </c>
      <c r="M5" s="9" t="s">
        <v>462</v>
      </c>
      <c r="N5" s="143">
        <v>11</v>
      </c>
      <c r="O5" s="11">
        <v>11</v>
      </c>
      <c r="P5" s="175">
        <v>1087</v>
      </c>
      <c r="Q5" s="29">
        <f t="shared" ref="Q5" si="2">P5*0.2</f>
        <v>217.4</v>
      </c>
      <c r="R5" s="29">
        <f>P5+Q5</f>
        <v>1304.4000000000001</v>
      </c>
      <c r="S5" s="8">
        <v>1</v>
      </c>
      <c r="T5" s="240">
        <f t="shared" si="0"/>
        <v>1526148</v>
      </c>
      <c r="U5" s="240">
        <f t="shared" si="1"/>
        <v>1526148</v>
      </c>
    </row>
    <row r="6" spans="1:21" s="32" customFormat="1" ht="24.95" customHeight="1">
      <c r="A6" s="4">
        <v>5</v>
      </c>
      <c r="B6" s="2" t="s">
        <v>455</v>
      </c>
      <c r="C6" s="5" t="s">
        <v>166</v>
      </c>
      <c r="D6" s="4" t="s">
        <v>13</v>
      </c>
      <c r="E6" s="4">
        <v>1</v>
      </c>
      <c r="F6" s="4" t="s">
        <v>14</v>
      </c>
      <c r="G6" s="162">
        <v>5</v>
      </c>
      <c r="H6" s="4" t="s">
        <v>15</v>
      </c>
      <c r="I6" s="4" t="s">
        <v>461</v>
      </c>
      <c r="J6" s="4">
        <v>1</v>
      </c>
      <c r="K6" s="152" t="s">
        <v>464</v>
      </c>
      <c r="L6" s="229" t="s">
        <v>564</v>
      </c>
      <c r="M6" s="9" t="s">
        <v>465</v>
      </c>
      <c r="N6" s="143" t="s">
        <v>565</v>
      </c>
      <c r="O6" s="11">
        <v>6</v>
      </c>
      <c r="P6" s="202">
        <v>40000</v>
      </c>
      <c r="Q6" s="181">
        <f>P6*0.2</f>
        <v>8000</v>
      </c>
      <c r="R6" s="205">
        <f t="shared" ref="R6:R23" si="3">P6+Q6</f>
        <v>48000</v>
      </c>
      <c r="S6" s="8">
        <v>1</v>
      </c>
      <c r="T6" s="240">
        <f>R6</f>
        <v>48000</v>
      </c>
      <c r="U6" s="240">
        <f t="shared" si="1"/>
        <v>48000</v>
      </c>
    </row>
    <row r="7" spans="1:21" s="32" customFormat="1" ht="24.95" customHeight="1">
      <c r="A7" s="4">
        <v>6</v>
      </c>
      <c r="B7" s="2" t="s">
        <v>455</v>
      </c>
      <c r="C7" s="5" t="s">
        <v>166</v>
      </c>
      <c r="D7" s="4" t="s">
        <v>13</v>
      </c>
      <c r="E7" s="4">
        <v>1</v>
      </c>
      <c r="F7" s="4" t="s">
        <v>14</v>
      </c>
      <c r="G7" s="162">
        <v>6</v>
      </c>
      <c r="H7" s="4" t="s">
        <v>471</v>
      </c>
      <c r="I7" s="4" t="s">
        <v>461</v>
      </c>
      <c r="J7" s="4">
        <v>1</v>
      </c>
      <c r="K7" s="153" t="s">
        <v>469</v>
      </c>
      <c r="L7" s="229" t="s">
        <v>468</v>
      </c>
      <c r="M7" s="9" t="s">
        <v>470</v>
      </c>
      <c r="N7" s="143" t="s">
        <v>566</v>
      </c>
      <c r="O7" s="11">
        <v>6</v>
      </c>
      <c r="P7" s="202">
        <v>100000</v>
      </c>
      <c r="Q7" s="181">
        <f t="shared" ref="Q7:Q9" si="4">P7*0.2</f>
        <v>20000</v>
      </c>
      <c r="R7" s="205">
        <f t="shared" si="3"/>
        <v>120000</v>
      </c>
      <c r="S7" s="8">
        <v>1</v>
      </c>
      <c r="T7" s="240">
        <f t="shared" ref="T7:T8" si="5">R7</f>
        <v>120000</v>
      </c>
      <c r="U7" s="240">
        <f t="shared" si="1"/>
        <v>120000</v>
      </c>
    </row>
    <row r="8" spans="1:21" s="32" customFormat="1" ht="24.95" customHeight="1">
      <c r="A8" s="4">
        <v>7</v>
      </c>
      <c r="B8" s="2" t="s">
        <v>455</v>
      </c>
      <c r="C8" s="5" t="s">
        <v>166</v>
      </c>
      <c r="D8" s="4" t="s">
        <v>13</v>
      </c>
      <c r="E8" s="4">
        <v>1</v>
      </c>
      <c r="F8" s="4" t="s">
        <v>14</v>
      </c>
      <c r="G8" s="162">
        <v>7</v>
      </c>
      <c r="H8" s="4" t="s">
        <v>472</v>
      </c>
      <c r="I8" s="4" t="s">
        <v>407</v>
      </c>
      <c r="J8" s="4">
        <v>1</v>
      </c>
      <c r="K8" s="153" t="s">
        <v>466</v>
      </c>
      <c r="L8" s="229" t="s">
        <v>569</v>
      </c>
      <c r="M8" s="9" t="s">
        <v>467</v>
      </c>
      <c r="N8" s="143" t="s">
        <v>567</v>
      </c>
      <c r="O8" s="11">
        <v>4</v>
      </c>
      <c r="P8" s="202">
        <v>30000</v>
      </c>
      <c r="Q8" s="181">
        <f t="shared" si="4"/>
        <v>6000</v>
      </c>
      <c r="R8" s="205">
        <f t="shared" si="3"/>
        <v>36000</v>
      </c>
      <c r="S8" s="8">
        <v>1</v>
      </c>
      <c r="T8" s="240">
        <f t="shared" si="5"/>
        <v>36000</v>
      </c>
      <c r="U8" s="240">
        <f t="shared" si="1"/>
        <v>36000</v>
      </c>
    </row>
    <row r="9" spans="1:21" s="32" customFormat="1" ht="24.95" customHeight="1">
      <c r="A9" s="4">
        <v>8</v>
      </c>
      <c r="B9" s="2" t="s">
        <v>455</v>
      </c>
      <c r="C9" s="5" t="s">
        <v>166</v>
      </c>
      <c r="D9" s="4" t="s">
        <v>13</v>
      </c>
      <c r="E9" s="4">
        <v>2</v>
      </c>
      <c r="F9" s="4" t="s">
        <v>476</v>
      </c>
      <c r="G9" s="6">
        <v>1</v>
      </c>
      <c r="H9" s="4" t="s">
        <v>472</v>
      </c>
      <c r="I9" s="4" t="s">
        <v>461</v>
      </c>
      <c r="J9" s="4">
        <v>1</v>
      </c>
      <c r="K9" s="165" t="s">
        <v>484</v>
      </c>
      <c r="L9" s="229" t="s">
        <v>474</v>
      </c>
      <c r="M9" s="9" t="s">
        <v>475</v>
      </c>
      <c r="N9" s="143" t="s">
        <v>566</v>
      </c>
      <c r="O9" s="11">
        <v>6</v>
      </c>
      <c r="P9" s="202">
        <v>80000</v>
      </c>
      <c r="Q9" s="181">
        <f t="shared" si="4"/>
        <v>16000</v>
      </c>
      <c r="R9" s="205">
        <f t="shared" si="3"/>
        <v>96000</v>
      </c>
      <c r="S9" s="8">
        <v>1</v>
      </c>
      <c r="T9" s="215">
        <f>R9</f>
        <v>96000</v>
      </c>
      <c r="U9" s="240">
        <f t="shared" si="1"/>
        <v>96000</v>
      </c>
    </row>
    <row r="10" spans="1:21" s="32" customFormat="1" ht="24.95" customHeight="1">
      <c r="A10" s="4">
        <v>9</v>
      </c>
      <c r="B10" s="4" t="s">
        <v>459</v>
      </c>
      <c r="C10" s="5" t="s">
        <v>166</v>
      </c>
      <c r="D10" s="4" t="s">
        <v>13</v>
      </c>
      <c r="E10" s="4">
        <v>2</v>
      </c>
      <c r="F10" s="4" t="s">
        <v>476</v>
      </c>
      <c r="G10" s="6">
        <v>2</v>
      </c>
      <c r="H10" s="4" t="s">
        <v>472</v>
      </c>
      <c r="I10" s="4" t="s">
        <v>461</v>
      </c>
      <c r="J10" s="4">
        <v>1</v>
      </c>
      <c r="K10" s="144" t="s">
        <v>483</v>
      </c>
      <c r="L10" s="262" t="s">
        <v>477</v>
      </c>
      <c r="M10" s="9" t="s">
        <v>478</v>
      </c>
      <c r="N10" s="9" t="s">
        <v>479</v>
      </c>
      <c r="O10" s="11">
        <v>12</v>
      </c>
      <c r="P10" s="175">
        <v>300</v>
      </c>
      <c r="Q10" s="29">
        <f>P10*0.2</f>
        <v>60</v>
      </c>
      <c r="R10" s="29">
        <f>P10+Q10</f>
        <v>360</v>
      </c>
      <c r="S10" s="8">
        <v>1</v>
      </c>
      <c r="T10" s="202">
        <f>R10*1170</f>
        <v>421200</v>
      </c>
      <c r="U10" s="240">
        <f t="shared" si="1"/>
        <v>421200</v>
      </c>
    </row>
    <row r="11" spans="1:21" s="32" customFormat="1" ht="24.95" customHeight="1">
      <c r="A11" s="4">
        <v>10</v>
      </c>
      <c r="B11" s="4" t="s">
        <v>455</v>
      </c>
      <c r="C11" s="5" t="s">
        <v>166</v>
      </c>
      <c r="D11" s="4" t="s">
        <v>13</v>
      </c>
      <c r="E11" s="4">
        <v>2</v>
      </c>
      <c r="F11" s="4" t="s">
        <v>476</v>
      </c>
      <c r="G11" s="6">
        <v>3</v>
      </c>
      <c r="H11" s="4" t="s">
        <v>472</v>
      </c>
      <c r="I11" s="4" t="s">
        <v>461</v>
      </c>
      <c r="J11" s="4">
        <v>1</v>
      </c>
      <c r="K11" s="166" t="s">
        <v>482</v>
      </c>
      <c r="L11" s="262" t="s">
        <v>480</v>
      </c>
      <c r="M11" s="2" t="s">
        <v>481</v>
      </c>
      <c r="N11" s="2" t="s">
        <v>567</v>
      </c>
      <c r="O11" s="15">
        <v>4</v>
      </c>
      <c r="P11" s="178">
        <v>20000</v>
      </c>
      <c r="Q11" s="181">
        <f t="shared" ref="Q11:Q12" si="6">P11*0.2</f>
        <v>4000</v>
      </c>
      <c r="R11" s="205">
        <f t="shared" si="3"/>
        <v>24000</v>
      </c>
      <c r="S11" s="8">
        <v>1</v>
      </c>
      <c r="T11" s="216">
        <f>R11</f>
        <v>24000</v>
      </c>
      <c r="U11" s="240">
        <f t="shared" si="1"/>
        <v>24000</v>
      </c>
    </row>
    <row r="12" spans="1:21" s="32" customFormat="1" ht="24.95" customHeight="1">
      <c r="A12" s="4">
        <v>11</v>
      </c>
      <c r="B12" s="4" t="s">
        <v>455</v>
      </c>
      <c r="C12" s="5" t="s">
        <v>166</v>
      </c>
      <c r="D12" s="4" t="s">
        <v>13</v>
      </c>
      <c r="E12" s="4">
        <v>2</v>
      </c>
      <c r="F12" s="4" t="s">
        <v>476</v>
      </c>
      <c r="G12" s="6">
        <v>4</v>
      </c>
      <c r="H12" s="4" t="s">
        <v>472</v>
      </c>
      <c r="I12" s="4" t="s">
        <v>461</v>
      </c>
      <c r="J12" s="4">
        <v>1</v>
      </c>
      <c r="K12" s="167" t="s">
        <v>485</v>
      </c>
      <c r="L12" s="262" t="s">
        <v>486</v>
      </c>
      <c r="M12" s="2" t="s">
        <v>487</v>
      </c>
      <c r="N12" s="2" t="s">
        <v>568</v>
      </c>
      <c r="O12" s="15">
        <v>2</v>
      </c>
      <c r="P12" s="178">
        <v>20000</v>
      </c>
      <c r="Q12" s="181">
        <f t="shared" si="6"/>
        <v>4000</v>
      </c>
      <c r="R12" s="205">
        <f t="shared" si="3"/>
        <v>24000</v>
      </c>
      <c r="S12" s="8">
        <v>1</v>
      </c>
      <c r="T12" s="216">
        <f>R12</f>
        <v>24000</v>
      </c>
      <c r="U12" s="240">
        <f t="shared" si="1"/>
        <v>24000</v>
      </c>
    </row>
    <row r="13" spans="1:21" s="32" customFormat="1" ht="24.95" customHeight="1">
      <c r="A13" s="4">
        <v>12</v>
      </c>
      <c r="B13" s="4" t="s">
        <v>459</v>
      </c>
      <c r="C13" s="5" t="s">
        <v>166</v>
      </c>
      <c r="D13" s="4" t="s">
        <v>13</v>
      </c>
      <c r="E13" s="4">
        <v>2</v>
      </c>
      <c r="F13" s="4" t="s">
        <v>476</v>
      </c>
      <c r="G13" s="6">
        <v>5</v>
      </c>
      <c r="H13" s="4" t="s">
        <v>472</v>
      </c>
      <c r="I13" s="4" t="s">
        <v>461</v>
      </c>
      <c r="J13" s="4">
        <v>1</v>
      </c>
      <c r="K13" s="144" t="s">
        <v>488</v>
      </c>
      <c r="L13" s="263" t="s">
        <v>489</v>
      </c>
      <c r="M13" s="2" t="s">
        <v>45</v>
      </c>
      <c r="N13" s="145" t="s">
        <v>19</v>
      </c>
      <c r="O13" s="15">
        <v>6</v>
      </c>
      <c r="P13" s="41">
        <v>280</v>
      </c>
      <c r="Q13" s="29">
        <f>P13*0.2</f>
        <v>56</v>
      </c>
      <c r="R13" s="29">
        <f>P13+Q13</f>
        <v>336</v>
      </c>
      <c r="S13" s="8">
        <v>1</v>
      </c>
      <c r="T13" s="215">
        <f>R13*1170</f>
        <v>393120</v>
      </c>
      <c r="U13" s="240">
        <f t="shared" si="1"/>
        <v>393120</v>
      </c>
    </row>
    <row r="14" spans="1:21" s="32" customFormat="1" ht="24.95" customHeight="1">
      <c r="A14" s="4">
        <v>13</v>
      </c>
      <c r="B14" s="4" t="s">
        <v>455</v>
      </c>
      <c r="C14" s="5" t="s">
        <v>166</v>
      </c>
      <c r="D14" s="4" t="s">
        <v>13</v>
      </c>
      <c r="E14" s="4">
        <v>2</v>
      </c>
      <c r="F14" s="4" t="s">
        <v>476</v>
      </c>
      <c r="G14" s="6">
        <v>6</v>
      </c>
      <c r="H14" s="4" t="s">
        <v>472</v>
      </c>
      <c r="I14" s="4" t="s">
        <v>584</v>
      </c>
      <c r="J14" s="4">
        <v>1</v>
      </c>
      <c r="K14" s="166" t="s">
        <v>493</v>
      </c>
      <c r="L14" s="263" t="s">
        <v>490</v>
      </c>
      <c r="M14" s="21" t="s">
        <v>491</v>
      </c>
      <c r="N14" s="222" t="s">
        <v>492</v>
      </c>
      <c r="O14" s="15">
        <v>4</v>
      </c>
      <c r="P14" s="178"/>
      <c r="Q14" s="181">
        <f t="shared" ref="Q14:Q20" si="7">P14*0.2</f>
        <v>0</v>
      </c>
      <c r="R14" s="205">
        <f t="shared" si="3"/>
        <v>0</v>
      </c>
      <c r="S14" s="8">
        <v>1</v>
      </c>
      <c r="T14" s="241"/>
      <c r="U14" s="240">
        <f t="shared" si="1"/>
        <v>0</v>
      </c>
    </row>
    <row r="15" spans="1:21" s="32" customFormat="1" ht="24.95" customHeight="1">
      <c r="A15" s="4">
        <v>14</v>
      </c>
      <c r="B15" s="4" t="s">
        <v>455</v>
      </c>
      <c r="C15" s="5" t="s">
        <v>166</v>
      </c>
      <c r="D15" s="4" t="s">
        <v>13</v>
      </c>
      <c r="E15" s="4">
        <v>2</v>
      </c>
      <c r="F15" s="4" t="s">
        <v>476</v>
      </c>
      <c r="G15" s="6">
        <v>7</v>
      </c>
      <c r="H15" s="4" t="s">
        <v>472</v>
      </c>
      <c r="I15" s="4" t="s">
        <v>584</v>
      </c>
      <c r="J15" s="4">
        <v>1</v>
      </c>
      <c r="K15" s="166" t="s">
        <v>494</v>
      </c>
      <c r="L15" s="263" t="s">
        <v>495</v>
      </c>
      <c r="M15" s="9" t="s">
        <v>215</v>
      </c>
      <c r="N15" s="223" t="s">
        <v>89</v>
      </c>
      <c r="O15" s="15">
        <v>4</v>
      </c>
      <c r="P15" s="178"/>
      <c r="Q15" s="181">
        <f t="shared" si="7"/>
        <v>0</v>
      </c>
      <c r="R15" s="205">
        <f t="shared" si="3"/>
        <v>0</v>
      </c>
      <c r="S15" s="8">
        <v>1</v>
      </c>
      <c r="T15" s="241"/>
      <c r="U15" s="240">
        <f t="shared" si="1"/>
        <v>0</v>
      </c>
    </row>
    <row r="16" spans="1:21" s="32" customFormat="1" ht="24.95" customHeight="1">
      <c r="A16" s="4">
        <v>15</v>
      </c>
      <c r="B16" s="4" t="s">
        <v>455</v>
      </c>
      <c r="C16" s="5" t="s">
        <v>166</v>
      </c>
      <c r="D16" s="4" t="s">
        <v>13</v>
      </c>
      <c r="E16" s="4">
        <v>3</v>
      </c>
      <c r="F16" s="4" t="s">
        <v>496</v>
      </c>
      <c r="G16" s="6">
        <v>1</v>
      </c>
      <c r="H16" s="4" t="s">
        <v>472</v>
      </c>
      <c r="I16" s="4" t="s">
        <v>585</v>
      </c>
      <c r="J16" s="4">
        <v>1</v>
      </c>
      <c r="K16" s="146" t="s">
        <v>217</v>
      </c>
      <c r="L16" s="229" t="s">
        <v>497</v>
      </c>
      <c r="M16" s="9" t="s">
        <v>219</v>
      </c>
      <c r="N16" s="150" t="s">
        <v>89</v>
      </c>
      <c r="O16" s="15">
        <v>4</v>
      </c>
      <c r="P16" s="178">
        <v>100000</v>
      </c>
      <c r="Q16" s="181">
        <f t="shared" si="7"/>
        <v>20000</v>
      </c>
      <c r="R16" s="205">
        <f t="shared" si="3"/>
        <v>120000</v>
      </c>
      <c r="S16" s="8">
        <v>1</v>
      </c>
      <c r="T16" s="242">
        <f>R16</f>
        <v>120000</v>
      </c>
      <c r="U16" s="240">
        <f t="shared" si="1"/>
        <v>120000</v>
      </c>
    </row>
    <row r="17" spans="1:21" s="32" customFormat="1" ht="24.95" customHeight="1">
      <c r="A17" s="4">
        <v>16</v>
      </c>
      <c r="B17" s="4" t="s">
        <v>455</v>
      </c>
      <c r="C17" s="5" t="s">
        <v>166</v>
      </c>
      <c r="D17" s="4" t="s">
        <v>13</v>
      </c>
      <c r="E17" s="4">
        <v>3</v>
      </c>
      <c r="F17" s="2" t="s">
        <v>496</v>
      </c>
      <c r="G17" s="2">
        <v>2</v>
      </c>
      <c r="H17" s="4" t="s">
        <v>472</v>
      </c>
      <c r="I17" s="4" t="s">
        <v>461</v>
      </c>
      <c r="J17" s="4">
        <v>1</v>
      </c>
      <c r="K17" s="146" t="s">
        <v>220</v>
      </c>
      <c r="L17" s="229" t="s">
        <v>498</v>
      </c>
      <c r="M17" s="9" t="s">
        <v>222</v>
      </c>
      <c r="N17" s="150" t="s">
        <v>122</v>
      </c>
      <c r="O17" s="11">
        <v>1</v>
      </c>
      <c r="P17" s="202">
        <v>30000</v>
      </c>
      <c r="Q17" s="181">
        <f t="shared" si="7"/>
        <v>6000</v>
      </c>
      <c r="R17" s="205">
        <f t="shared" si="3"/>
        <v>36000</v>
      </c>
      <c r="S17" s="8">
        <v>1</v>
      </c>
      <c r="T17" s="243">
        <f>R17</f>
        <v>36000</v>
      </c>
      <c r="U17" s="240">
        <f t="shared" si="1"/>
        <v>36000</v>
      </c>
    </row>
    <row r="18" spans="1:21" s="32" customFormat="1" ht="24.95" hidden="1" customHeight="1">
      <c r="A18" s="4"/>
      <c r="B18" s="4"/>
      <c r="C18" s="5" t="s">
        <v>166</v>
      </c>
      <c r="D18" s="4"/>
      <c r="E18" s="4">
        <v>4</v>
      </c>
      <c r="F18" s="2"/>
      <c r="G18" s="2">
        <v>1</v>
      </c>
      <c r="H18" s="4"/>
      <c r="I18" s="4"/>
      <c r="J18" s="2" t="s">
        <v>576</v>
      </c>
      <c r="K18" s="224"/>
      <c r="L18" s="225"/>
      <c r="M18" s="9"/>
      <c r="N18" s="226"/>
      <c r="O18" s="15"/>
      <c r="P18" s="178"/>
      <c r="Q18" s="181">
        <f t="shared" si="7"/>
        <v>0</v>
      </c>
      <c r="R18" s="205">
        <f t="shared" si="3"/>
        <v>0</v>
      </c>
      <c r="S18" s="8"/>
      <c r="T18" s="30"/>
      <c r="U18" s="31">
        <f t="shared" si="1"/>
        <v>0</v>
      </c>
    </row>
    <row r="19" spans="1:21" s="32" customFormat="1" ht="24.95" customHeight="1">
      <c r="A19" s="4">
        <v>18</v>
      </c>
      <c r="B19" s="4" t="s">
        <v>455</v>
      </c>
      <c r="C19" s="5" t="s">
        <v>166</v>
      </c>
      <c r="D19" s="4" t="s">
        <v>13</v>
      </c>
      <c r="E19" s="4">
        <v>4</v>
      </c>
      <c r="F19" s="2" t="s">
        <v>499</v>
      </c>
      <c r="G19" s="2">
        <v>2</v>
      </c>
      <c r="H19" s="4" t="s">
        <v>472</v>
      </c>
      <c r="I19" s="4" t="s">
        <v>461</v>
      </c>
      <c r="J19" s="4">
        <v>1</v>
      </c>
      <c r="K19" s="166" t="s">
        <v>502</v>
      </c>
      <c r="L19" s="262" t="s">
        <v>503</v>
      </c>
      <c r="M19" s="2" t="s">
        <v>504</v>
      </c>
      <c r="N19" s="13" t="s">
        <v>567</v>
      </c>
      <c r="O19" s="15">
        <v>4</v>
      </c>
      <c r="P19" s="178">
        <v>52000</v>
      </c>
      <c r="Q19" s="181">
        <f t="shared" si="7"/>
        <v>10400</v>
      </c>
      <c r="R19" s="205">
        <f t="shared" si="3"/>
        <v>62400</v>
      </c>
      <c r="S19" s="8">
        <v>1</v>
      </c>
      <c r="T19" s="216">
        <f>R19</f>
        <v>62400</v>
      </c>
      <c r="U19" s="240">
        <f t="shared" si="1"/>
        <v>62400</v>
      </c>
    </row>
    <row r="20" spans="1:21" s="32" customFormat="1" ht="24.95" hidden="1" customHeight="1">
      <c r="A20" s="4"/>
      <c r="B20" s="4"/>
      <c r="C20" s="5" t="s">
        <v>166</v>
      </c>
      <c r="D20" s="4"/>
      <c r="E20" s="4">
        <v>4</v>
      </c>
      <c r="F20" s="2"/>
      <c r="G20" s="2">
        <v>3</v>
      </c>
      <c r="H20" s="4"/>
      <c r="I20" s="4"/>
      <c r="J20" s="2" t="s">
        <v>577</v>
      </c>
      <c r="K20" s="166"/>
      <c r="L20" s="154"/>
      <c r="M20" s="9"/>
      <c r="N20" s="147"/>
      <c r="O20" s="11"/>
      <c r="P20" s="202"/>
      <c r="Q20" s="181">
        <f t="shared" si="7"/>
        <v>0</v>
      </c>
      <c r="R20" s="205">
        <f t="shared" si="3"/>
        <v>0</v>
      </c>
      <c r="S20" s="8"/>
      <c r="T20" s="31"/>
      <c r="U20" s="31">
        <f t="shared" si="1"/>
        <v>0</v>
      </c>
    </row>
    <row r="21" spans="1:21" s="32" customFormat="1" ht="24.95" customHeight="1">
      <c r="A21" s="4">
        <v>20</v>
      </c>
      <c r="B21" s="4" t="s">
        <v>459</v>
      </c>
      <c r="C21" s="5" t="s">
        <v>166</v>
      </c>
      <c r="D21" s="4" t="s">
        <v>13</v>
      </c>
      <c r="E21" s="4">
        <v>4</v>
      </c>
      <c r="F21" s="2" t="s">
        <v>499</v>
      </c>
      <c r="G21" s="2">
        <v>4</v>
      </c>
      <c r="H21" s="4" t="s">
        <v>472</v>
      </c>
      <c r="I21" s="4" t="s">
        <v>461</v>
      </c>
      <c r="J21" s="4">
        <v>1</v>
      </c>
      <c r="K21" s="144" t="s">
        <v>47</v>
      </c>
      <c r="L21" s="263" t="s">
        <v>500</v>
      </c>
      <c r="M21" s="168" t="s">
        <v>49</v>
      </c>
      <c r="N21" s="141" t="s">
        <v>22</v>
      </c>
      <c r="O21" s="11">
        <v>12</v>
      </c>
      <c r="P21" s="175">
        <v>195</v>
      </c>
      <c r="Q21" s="29">
        <f t="shared" ref="Q21:Q33" si="8">P21*0.2</f>
        <v>39</v>
      </c>
      <c r="R21" s="29">
        <f t="shared" si="3"/>
        <v>234</v>
      </c>
      <c r="S21" s="8">
        <v>1</v>
      </c>
      <c r="T21" s="240">
        <f t="shared" ref="T21:T27" si="9">R21*1170</f>
        <v>273780</v>
      </c>
      <c r="U21" s="240">
        <f t="shared" si="1"/>
        <v>273780</v>
      </c>
    </row>
    <row r="22" spans="1:21" s="32" customFormat="1" ht="24.95" customHeight="1">
      <c r="A22" s="4">
        <v>21</v>
      </c>
      <c r="B22" s="4" t="s">
        <v>459</v>
      </c>
      <c r="C22" s="5" t="s">
        <v>166</v>
      </c>
      <c r="D22" s="4" t="s">
        <v>13</v>
      </c>
      <c r="E22" s="4">
        <v>4</v>
      </c>
      <c r="F22" s="2" t="s">
        <v>499</v>
      </c>
      <c r="G22" s="2">
        <v>5</v>
      </c>
      <c r="H22" s="4" t="s">
        <v>472</v>
      </c>
      <c r="I22" s="4" t="s">
        <v>461</v>
      </c>
      <c r="J22" s="4">
        <v>1</v>
      </c>
      <c r="K22" s="144" t="s">
        <v>50</v>
      </c>
      <c r="L22" s="263" t="s">
        <v>501</v>
      </c>
      <c r="M22" s="2" t="s">
        <v>51</v>
      </c>
      <c r="N22" s="141" t="s">
        <v>42</v>
      </c>
      <c r="O22" s="15">
        <v>4</v>
      </c>
      <c r="P22" s="41">
        <v>557</v>
      </c>
      <c r="Q22" s="29">
        <f t="shared" si="8"/>
        <v>111.4</v>
      </c>
      <c r="R22" s="29">
        <f t="shared" si="3"/>
        <v>668.4</v>
      </c>
      <c r="S22" s="8">
        <v>1</v>
      </c>
      <c r="T22" s="240">
        <f t="shared" si="9"/>
        <v>782028</v>
      </c>
      <c r="U22" s="240">
        <f t="shared" si="1"/>
        <v>782028</v>
      </c>
    </row>
    <row r="23" spans="1:21" s="32" customFormat="1" ht="24.95" hidden="1" customHeight="1">
      <c r="A23" s="4"/>
      <c r="B23" s="4"/>
      <c r="C23" s="5" t="s">
        <v>166</v>
      </c>
      <c r="D23" s="4"/>
      <c r="E23" s="4">
        <v>4</v>
      </c>
      <c r="F23" s="2"/>
      <c r="G23" s="2">
        <v>6</v>
      </c>
      <c r="H23" s="4"/>
      <c r="I23" s="4"/>
      <c r="J23" s="4" t="s">
        <v>580</v>
      </c>
      <c r="K23" s="144"/>
      <c r="L23" s="154"/>
      <c r="M23" s="9"/>
      <c r="N23" s="9"/>
      <c r="O23" s="11"/>
      <c r="P23" s="175">
        <v>545</v>
      </c>
      <c r="Q23" s="29">
        <f t="shared" si="8"/>
        <v>109</v>
      </c>
      <c r="R23" s="29">
        <f t="shared" si="3"/>
        <v>654</v>
      </c>
      <c r="S23" s="8"/>
      <c r="T23" s="31">
        <f t="shared" si="9"/>
        <v>765180</v>
      </c>
      <c r="U23" s="31">
        <f t="shared" si="1"/>
        <v>765180</v>
      </c>
    </row>
    <row r="24" spans="1:21" s="32" customFormat="1" ht="24.95" hidden="1" customHeight="1">
      <c r="A24" s="4"/>
      <c r="B24" s="4"/>
      <c r="C24" s="5" t="s">
        <v>166</v>
      </c>
      <c r="D24" s="4"/>
      <c r="E24" s="4">
        <v>5</v>
      </c>
      <c r="F24" s="2"/>
      <c r="G24" s="2">
        <v>1</v>
      </c>
      <c r="H24" s="4"/>
      <c r="I24" s="4"/>
      <c r="J24" s="4" t="s">
        <v>575</v>
      </c>
      <c r="K24" s="144"/>
      <c r="L24" s="154"/>
      <c r="M24" s="2"/>
      <c r="N24" s="2"/>
      <c r="O24" s="11"/>
      <c r="P24" s="175"/>
      <c r="Q24" s="29"/>
      <c r="R24" s="29"/>
      <c r="S24" s="8"/>
      <c r="T24" s="31">
        <f t="shared" si="9"/>
        <v>0</v>
      </c>
      <c r="U24" s="31">
        <f t="shared" si="1"/>
        <v>0</v>
      </c>
    </row>
    <row r="25" spans="1:21" s="32" customFormat="1" ht="24.95" customHeight="1">
      <c r="A25" s="4">
        <v>24</v>
      </c>
      <c r="B25" s="4" t="s">
        <v>459</v>
      </c>
      <c r="C25" s="5" t="s">
        <v>166</v>
      </c>
      <c r="D25" s="4" t="s">
        <v>13</v>
      </c>
      <c r="E25" s="4">
        <v>5</v>
      </c>
      <c r="F25" s="2" t="s">
        <v>505</v>
      </c>
      <c r="G25" s="2">
        <v>2</v>
      </c>
      <c r="H25" s="4" t="s">
        <v>472</v>
      </c>
      <c r="I25" s="4" t="s">
        <v>461</v>
      </c>
      <c r="J25" s="4">
        <v>1</v>
      </c>
      <c r="K25" s="144" t="s">
        <v>59</v>
      </c>
      <c r="L25" s="262" t="s">
        <v>60</v>
      </c>
      <c r="M25" s="2" t="s">
        <v>61</v>
      </c>
      <c r="N25" s="2" t="s">
        <v>28</v>
      </c>
      <c r="O25" s="42">
        <v>11</v>
      </c>
      <c r="P25" s="175">
        <v>108</v>
      </c>
      <c r="Q25" s="29">
        <f t="shared" si="8"/>
        <v>21.6</v>
      </c>
      <c r="R25" s="29">
        <f t="shared" ref="R25:R27" si="10">P25+Q25</f>
        <v>129.6</v>
      </c>
      <c r="S25" s="8">
        <v>1</v>
      </c>
      <c r="T25" s="240">
        <f t="shared" si="9"/>
        <v>151632</v>
      </c>
      <c r="U25" s="240">
        <f t="shared" si="1"/>
        <v>151632</v>
      </c>
    </row>
    <row r="26" spans="1:21" s="32" customFormat="1" ht="24.95" customHeight="1">
      <c r="A26" s="4">
        <v>25</v>
      </c>
      <c r="B26" s="4" t="s">
        <v>459</v>
      </c>
      <c r="C26" s="5" t="s">
        <v>166</v>
      </c>
      <c r="D26" s="4" t="s">
        <v>13</v>
      </c>
      <c r="E26" s="4">
        <v>5</v>
      </c>
      <c r="F26" s="2" t="s">
        <v>505</v>
      </c>
      <c r="G26" s="2">
        <v>3</v>
      </c>
      <c r="H26" s="4" t="s">
        <v>472</v>
      </c>
      <c r="I26" s="4" t="s">
        <v>461</v>
      </c>
      <c r="J26" s="4">
        <v>1</v>
      </c>
      <c r="K26" s="144" t="s">
        <v>62</v>
      </c>
      <c r="L26" s="262" t="s">
        <v>62</v>
      </c>
      <c r="M26" s="2" t="s">
        <v>63</v>
      </c>
      <c r="N26" s="2" t="s">
        <v>19</v>
      </c>
      <c r="O26" s="42">
        <v>6</v>
      </c>
      <c r="P26" s="175">
        <v>53</v>
      </c>
      <c r="Q26" s="29">
        <f t="shared" si="8"/>
        <v>10.600000000000001</v>
      </c>
      <c r="R26" s="29">
        <f t="shared" si="10"/>
        <v>63.6</v>
      </c>
      <c r="S26" s="8">
        <v>1</v>
      </c>
      <c r="T26" s="240">
        <f t="shared" si="9"/>
        <v>74412</v>
      </c>
      <c r="U26" s="240">
        <f t="shared" si="1"/>
        <v>74412</v>
      </c>
    </row>
    <row r="27" spans="1:21" s="32" customFormat="1" ht="24.95" customHeight="1">
      <c r="A27" s="4">
        <v>26</v>
      </c>
      <c r="B27" s="4" t="s">
        <v>459</v>
      </c>
      <c r="C27" s="5" t="s">
        <v>166</v>
      </c>
      <c r="D27" s="4" t="s">
        <v>13</v>
      </c>
      <c r="E27" s="4">
        <v>5</v>
      </c>
      <c r="F27" s="2" t="s">
        <v>505</v>
      </c>
      <c r="G27" s="2">
        <v>4</v>
      </c>
      <c r="H27" s="4" t="s">
        <v>472</v>
      </c>
      <c r="I27" s="4" t="s">
        <v>461</v>
      </c>
      <c r="J27" s="4">
        <v>1</v>
      </c>
      <c r="K27" s="170" t="s">
        <v>64</v>
      </c>
      <c r="L27" s="262" t="s">
        <v>65</v>
      </c>
      <c r="M27" s="4"/>
      <c r="N27" s="2" t="s">
        <v>22</v>
      </c>
      <c r="O27" s="11">
        <v>12</v>
      </c>
      <c r="P27" s="175">
        <v>256</v>
      </c>
      <c r="Q27" s="29">
        <f t="shared" si="8"/>
        <v>51.2</v>
      </c>
      <c r="R27" s="29">
        <f t="shared" si="10"/>
        <v>307.2</v>
      </c>
      <c r="S27" s="8">
        <v>1</v>
      </c>
      <c r="T27" s="240">
        <f t="shared" si="9"/>
        <v>359424</v>
      </c>
      <c r="U27" s="240">
        <f t="shared" si="1"/>
        <v>359424</v>
      </c>
    </row>
    <row r="28" spans="1:21" s="32" customFormat="1" ht="24.95" customHeight="1">
      <c r="A28" s="4">
        <v>27</v>
      </c>
      <c r="B28" s="2" t="s">
        <v>455</v>
      </c>
      <c r="C28" s="5" t="s">
        <v>166</v>
      </c>
      <c r="D28" s="4" t="s">
        <v>13</v>
      </c>
      <c r="E28" s="4">
        <v>5</v>
      </c>
      <c r="F28" s="2" t="s">
        <v>505</v>
      </c>
      <c r="G28" s="2">
        <v>5</v>
      </c>
      <c r="H28" s="4" t="s">
        <v>472</v>
      </c>
      <c r="I28" s="4" t="s">
        <v>461</v>
      </c>
      <c r="J28" s="4">
        <v>1</v>
      </c>
      <c r="K28" s="165" t="s">
        <v>239</v>
      </c>
      <c r="L28" s="229" t="s">
        <v>240</v>
      </c>
      <c r="M28" s="9" t="s">
        <v>241</v>
      </c>
      <c r="N28" s="148" t="s">
        <v>89</v>
      </c>
      <c r="O28" s="11">
        <v>4</v>
      </c>
      <c r="P28" s="202">
        <v>100000</v>
      </c>
      <c r="Q28" s="181">
        <f t="shared" si="8"/>
        <v>20000</v>
      </c>
      <c r="R28" s="205">
        <f t="shared" ref="R28:R63" si="11">P28+Q28</f>
        <v>120000</v>
      </c>
      <c r="S28" s="8">
        <v>1</v>
      </c>
      <c r="T28" s="240">
        <f>R28</f>
        <v>120000</v>
      </c>
      <c r="U28" s="240">
        <f t="shared" si="1"/>
        <v>120000</v>
      </c>
    </row>
    <row r="29" spans="1:21" s="32" customFormat="1" ht="24.95" customHeight="1">
      <c r="A29" s="4">
        <v>28</v>
      </c>
      <c r="B29" s="2" t="s">
        <v>455</v>
      </c>
      <c r="C29" s="5" t="s">
        <v>166</v>
      </c>
      <c r="D29" s="4" t="s">
        <v>13</v>
      </c>
      <c r="E29" s="4">
        <v>5</v>
      </c>
      <c r="F29" s="2" t="s">
        <v>505</v>
      </c>
      <c r="G29" s="2">
        <v>6</v>
      </c>
      <c r="H29" s="4" t="s">
        <v>472</v>
      </c>
      <c r="I29" s="4" t="s">
        <v>461</v>
      </c>
      <c r="J29" s="4">
        <v>1</v>
      </c>
      <c r="K29" s="165" t="s">
        <v>242</v>
      </c>
      <c r="L29" s="229" t="s">
        <v>243</v>
      </c>
      <c r="M29" s="9" t="s">
        <v>244</v>
      </c>
      <c r="N29" s="148" t="s">
        <v>567</v>
      </c>
      <c r="O29" s="11">
        <v>4</v>
      </c>
      <c r="P29" s="202">
        <v>80000</v>
      </c>
      <c r="Q29" s="181">
        <f t="shared" si="8"/>
        <v>16000</v>
      </c>
      <c r="R29" s="205">
        <f t="shared" si="11"/>
        <v>96000</v>
      </c>
      <c r="S29" s="8">
        <v>1</v>
      </c>
      <c r="T29" s="240">
        <f t="shared" ref="T29:T31" si="12">R29</f>
        <v>96000</v>
      </c>
      <c r="U29" s="240">
        <f t="shared" si="1"/>
        <v>96000</v>
      </c>
    </row>
    <row r="30" spans="1:21" s="32" customFormat="1" ht="24.95" customHeight="1">
      <c r="A30" s="4">
        <v>29</v>
      </c>
      <c r="B30" s="2" t="s">
        <v>455</v>
      </c>
      <c r="C30" s="5" t="s">
        <v>166</v>
      </c>
      <c r="D30" s="4" t="s">
        <v>13</v>
      </c>
      <c r="E30" s="4">
        <v>5</v>
      </c>
      <c r="F30" s="2" t="s">
        <v>505</v>
      </c>
      <c r="G30" s="2">
        <v>7</v>
      </c>
      <c r="H30" s="4" t="s">
        <v>472</v>
      </c>
      <c r="I30" s="4" t="s">
        <v>461</v>
      </c>
      <c r="J30" s="4">
        <v>1</v>
      </c>
      <c r="K30" s="166" t="s">
        <v>509</v>
      </c>
      <c r="L30" s="229" t="s">
        <v>245</v>
      </c>
      <c r="M30" s="9" t="s">
        <v>246</v>
      </c>
      <c r="N30" s="148" t="s">
        <v>204</v>
      </c>
      <c r="O30" s="11">
        <v>2</v>
      </c>
      <c r="P30" s="202">
        <v>50000</v>
      </c>
      <c r="Q30" s="181">
        <f t="shared" si="8"/>
        <v>10000</v>
      </c>
      <c r="R30" s="205">
        <f t="shared" si="11"/>
        <v>60000</v>
      </c>
      <c r="S30" s="8">
        <v>1</v>
      </c>
      <c r="T30" s="240">
        <f t="shared" si="12"/>
        <v>60000</v>
      </c>
      <c r="U30" s="240">
        <f t="shared" si="1"/>
        <v>60000</v>
      </c>
    </row>
    <row r="31" spans="1:21" s="32" customFormat="1" ht="24.95" customHeight="1">
      <c r="A31" s="4">
        <v>30</v>
      </c>
      <c r="B31" s="2" t="s">
        <v>455</v>
      </c>
      <c r="C31" s="5" t="s">
        <v>166</v>
      </c>
      <c r="D31" s="4" t="s">
        <v>13</v>
      </c>
      <c r="E31" s="4">
        <v>5</v>
      </c>
      <c r="F31" s="2" t="s">
        <v>505</v>
      </c>
      <c r="G31" s="4">
        <v>8</v>
      </c>
      <c r="H31" s="4" t="s">
        <v>471</v>
      </c>
      <c r="I31" s="4" t="s">
        <v>461</v>
      </c>
      <c r="J31" s="4">
        <v>1</v>
      </c>
      <c r="K31" s="169" t="s">
        <v>506</v>
      </c>
      <c r="L31" s="229" t="s">
        <v>508</v>
      </c>
      <c r="M31" s="9" t="s">
        <v>507</v>
      </c>
      <c r="N31" s="148" t="s">
        <v>566</v>
      </c>
      <c r="O31" s="11">
        <v>6</v>
      </c>
      <c r="P31" s="202">
        <v>100000</v>
      </c>
      <c r="Q31" s="181">
        <f t="shared" si="8"/>
        <v>20000</v>
      </c>
      <c r="R31" s="205">
        <f t="shared" si="11"/>
        <v>120000</v>
      </c>
      <c r="S31" s="8">
        <v>1</v>
      </c>
      <c r="T31" s="240">
        <f t="shared" si="12"/>
        <v>120000</v>
      </c>
      <c r="U31" s="240">
        <f t="shared" si="1"/>
        <v>120000</v>
      </c>
    </row>
    <row r="32" spans="1:21" s="32" customFormat="1" ht="24.95" customHeight="1">
      <c r="A32" s="4">
        <v>31</v>
      </c>
      <c r="B32" s="2" t="s">
        <v>455</v>
      </c>
      <c r="C32" s="5" t="s">
        <v>166</v>
      </c>
      <c r="D32" s="4" t="s">
        <v>13</v>
      </c>
      <c r="E32" s="4">
        <v>6</v>
      </c>
      <c r="F32" s="4" t="s">
        <v>510</v>
      </c>
      <c r="G32" s="4">
        <v>1</v>
      </c>
      <c r="H32" s="4" t="s">
        <v>472</v>
      </c>
      <c r="I32" s="4" t="s">
        <v>461</v>
      </c>
      <c r="J32" s="4">
        <v>1</v>
      </c>
      <c r="K32" s="154" t="s">
        <v>253</v>
      </c>
      <c r="L32" s="262" t="s">
        <v>254</v>
      </c>
      <c r="M32" s="9" t="s">
        <v>255</v>
      </c>
      <c r="N32" s="147" t="s">
        <v>89</v>
      </c>
      <c r="O32" s="15">
        <v>4</v>
      </c>
      <c r="P32" s="178">
        <v>50000</v>
      </c>
      <c r="Q32" s="182">
        <f t="shared" si="8"/>
        <v>10000</v>
      </c>
      <c r="R32" s="205">
        <f t="shared" si="11"/>
        <v>60000</v>
      </c>
      <c r="S32" s="8">
        <v>1</v>
      </c>
      <c r="T32" s="217">
        <f>R32</f>
        <v>60000</v>
      </c>
      <c r="U32" s="240">
        <f t="shared" si="1"/>
        <v>60000</v>
      </c>
    </row>
    <row r="33" spans="1:21" s="32" customFormat="1" ht="24.95" customHeight="1">
      <c r="A33" s="4">
        <v>32</v>
      </c>
      <c r="B33" s="2" t="s">
        <v>455</v>
      </c>
      <c r="C33" s="5" t="s">
        <v>166</v>
      </c>
      <c r="D33" s="4" t="s">
        <v>13</v>
      </c>
      <c r="E33" s="4">
        <v>6</v>
      </c>
      <c r="F33" s="4" t="s">
        <v>510</v>
      </c>
      <c r="G33" s="4">
        <v>2</v>
      </c>
      <c r="H33" s="4" t="s">
        <v>472</v>
      </c>
      <c r="I33" s="4" t="s">
        <v>461</v>
      </c>
      <c r="J33" s="4">
        <v>1</v>
      </c>
      <c r="K33" s="154" t="s">
        <v>256</v>
      </c>
      <c r="L33" s="262" t="s">
        <v>257</v>
      </c>
      <c r="M33" s="9" t="s">
        <v>258</v>
      </c>
      <c r="N33" s="147" t="s">
        <v>89</v>
      </c>
      <c r="O33" s="15">
        <v>4</v>
      </c>
      <c r="P33" s="178">
        <v>200000</v>
      </c>
      <c r="Q33" s="182">
        <f t="shared" si="8"/>
        <v>40000</v>
      </c>
      <c r="R33" s="205">
        <f t="shared" si="11"/>
        <v>240000</v>
      </c>
      <c r="S33" s="8">
        <v>1</v>
      </c>
      <c r="T33" s="217">
        <f t="shared" ref="T33:T34" si="13">R33</f>
        <v>240000</v>
      </c>
      <c r="U33" s="240">
        <f t="shared" si="1"/>
        <v>240000</v>
      </c>
    </row>
    <row r="34" spans="1:21" s="237" customFormat="1" ht="24.95" customHeight="1">
      <c r="A34" s="4">
        <v>33</v>
      </c>
      <c r="B34" s="2" t="s">
        <v>455</v>
      </c>
      <c r="C34" s="233" t="s">
        <v>166</v>
      </c>
      <c r="D34" s="4" t="s">
        <v>13</v>
      </c>
      <c r="E34" s="232">
        <v>6</v>
      </c>
      <c r="F34" s="4" t="s">
        <v>510</v>
      </c>
      <c r="G34" s="4">
        <v>3</v>
      </c>
      <c r="H34" s="4" t="s">
        <v>472</v>
      </c>
      <c r="I34" s="4" t="s">
        <v>461</v>
      </c>
      <c r="J34" s="232">
        <v>1</v>
      </c>
      <c r="K34" s="144" t="s">
        <v>510</v>
      </c>
      <c r="L34" s="262" t="s">
        <v>511</v>
      </c>
      <c r="M34" s="2"/>
      <c r="N34" s="13" t="s">
        <v>512</v>
      </c>
      <c r="O34" s="15">
        <v>24</v>
      </c>
      <c r="P34" s="234">
        <v>3000</v>
      </c>
      <c r="Q34" s="235"/>
      <c r="R34" s="236">
        <f>O34*P34</f>
        <v>72000</v>
      </c>
      <c r="S34" s="8">
        <v>1</v>
      </c>
      <c r="T34" s="244">
        <f t="shared" si="13"/>
        <v>72000</v>
      </c>
      <c r="U34" s="245">
        <f t="shared" si="1"/>
        <v>72000</v>
      </c>
    </row>
    <row r="35" spans="1:21" s="32" customFormat="1" ht="24.95" customHeight="1">
      <c r="A35" s="4">
        <v>34</v>
      </c>
      <c r="B35" s="2" t="s">
        <v>459</v>
      </c>
      <c r="C35" s="5" t="s">
        <v>166</v>
      </c>
      <c r="D35" s="4" t="s">
        <v>13</v>
      </c>
      <c r="E35" s="4">
        <v>7</v>
      </c>
      <c r="F35" s="4" t="s">
        <v>513</v>
      </c>
      <c r="G35" s="4">
        <v>1</v>
      </c>
      <c r="H35" s="4" t="s">
        <v>472</v>
      </c>
      <c r="I35" s="4" t="s">
        <v>461</v>
      </c>
      <c r="J35" s="4">
        <v>1</v>
      </c>
      <c r="K35" s="144" t="s">
        <v>67</v>
      </c>
      <c r="L35" s="262" t="s">
        <v>68</v>
      </c>
      <c r="M35" s="2"/>
      <c r="N35" s="2" t="s">
        <v>562</v>
      </c>
      <c r="O35" s="15">
        <v>12</v>
      </c>
      <c r="P35" s="175">
        <v>231</v>
      </c>
      <c r="Q35" s="29">
        <f>P35*0.2</f>
        <v>46.2</v>
      </c>
      <c r="R35" s="29">
        <f>P35+Q35</f>
        <v>277.2</v>
      </c>
      <c r="S35" s="8">
        <v>1</v>
      </c>
      <c r="T35" s="240">
        <f>R35*1170</f>
        <v>324324</v>
      </c>
      <c r="U35" s="240">
        <f t="shared" si="1"/>
        <v>324324</v>
      </c>
    </row>
    <row r="36" spans="1:21" s="237" customFormat="1" ht="24.95" customHeight="1">
      <c r="A36" s="4">
        <v>35</v>
      </c>
      <c r="B36" s="2" t="s">
        <v>455</v>
      </c>
      <c r="C36" s="233" t="s">
        <v>166</v>
      </c>
      <c r="D36" s="4" t="s">
        <v>13</v>
      </c>
      <c r="E36" s="232">
        <v>7</v>
      </c>
      <c r="F36" s="4" t="s">
        <v>513</v>
      </c>
      <c r="G36" s="4">
        <v>2</v>
      </c>
      <c r="H36" s="4" t="s">
        <v>472</v>
      </c>
      <c r="I36" s="4" t="s">
        <v>461</v>
      </c>
      <c r="J36" s="232">
        <v>1</v>
      </c>
      <c r="K36" s="166" t="s">
        <v>250</v>
      </c>
      <c r="L36" s="262" t="s">
        <v>251</v>
      </c>
      <c r="M36" s="9"/>
      <c r="N36" s="147" t="s">
        <v>22</v>
      </c>
      <c r="O36" s="11">
        <v>12</v>
      </c>
      <c r="P36" s="238">
        <v>12000</v>
      </c>
      <c r="Q36" s="239"/>
      <c r="R36" s="236">
        <f>O36*P36</f>
        <v>144000</v>
      </c>
      <c r="S36" s="8">
        <v>1</v>
      </c>
      <c r="T36" s="245">
        <f>R36</f>
        <v>144000</v>
      </c>
      <c r="U36" s="245">
        <f t="shared" si="1"/>
        <v>144000</v>
      </c>
    </row>
    <row r="37" spans="1:21" s="32" customFormat="1" ht="24.95" customHeight="1">
      <c r="A37" s="4">
        <v>36</v>
      </c>
      <c r="B37" s="2" t="s">
        <v>12</v>
      </c>
      <c r="C37" s="5" t="s">
        <v>166</v>
      </c>
      <c r="D37" s="4" t="s">
        <v>13</v>
      </c>
      <c r="E37" s="4">
        <v>8</v>
      </c>
      <c r="F37" s="2" t="s">
        <v>515</v>
      </c>
      <c r="G37" s="2">
        <v>1</v>
      </c>
      <c r="H37" s="4" t="s">
        <v>472</v>
      </c>
      <c r="I37" s="4" t="s">
        <v>461</v>
      </c>
      <c r="J37" s="4">
        <v>1</v>
      </c>
      <c r="K37" s="153" t="s">
        <v>76</v>
      </c>
      <c r="L37" s="229" t="s">
        <v>77</v>
      </c>
      <c r="M37" s="2" t="s">
        <v>78</v>
      </c>
      <c r="N37" s="18" t="s">
        <v>19</v>
      </c>
      <c r="O37" s="15">
        <v>6</v>
      </c>
      <c r="P37" s="41">
        <v>140</v>
      </c>
      <c r="Q37" s="29">
        <f t="shared" ref="Q37:Q47" si="14">P37*0.2</f>
        <v>28</v>
      </c>
      <c r="R37" s="29">
        <f t="shared" ref="R37:R39" si="15">P37+Q37</f>
        <v>168</v>
      </c>
      <c r="S37" s="8">
        <v>1</v>
      </c>
      <c r="T37" s="215">
        <f t="shared" ref="T37:T39" si="16">R37*1170</f>
        <v>196560</v>
      </c>
      <c r="U37" s="240">
        <f t="shared" si="1"/>
        <v>196560</v>
      </c>
    </row>
    <row r="38" spans="1:21" s="32" customFormat="1" ht="24.95" customHeight="1">
      <c r="A38" s="4">
        <v>37</v>
      </c>
      <c r="B38" s="2" t="s">
        <v>12</v>
      </c>
      <c r="C38" s="5" t="s">
        <v>166</v>
      </c>
      <c r="D38" s="4" t="s">
        <v>13</v>
      </c>
      <c r="E38" s="4">
        <v>8</v>
      </c>
      <c r="F38" s="2" t="s">
        <v>515</v>
      </c>
      <c r="G38" s="2">
        <v>2</v>
      </c>
      <c r="H38" s="4" t="s">
        <v>472</v>
      </c>
      <c r="I38" s="4" t="s">
        <v>461</v>
      </c>
      <c r="J38" s="4">
        <v>1</v>
      </c>
      <c r="K38" s="153" t="s">
        <v>79</v>
      </c>
      <c r="L38" s="229" t="s">
        <v>80</v>
      </c>
      <c r="M38" s="19" t="s">
        <v>81</v>
      </c>
      <c r="N38" s="18" t="s">
        <v>82</v>
      </c>
      <c r="O38" s="15">
        <v>8</v>
      </c>
      <c r="P38" s="41">
        <v>97</v>
      </c>
      <c r="Q38" s="29">
        <f t="shared" si="14"/>
        <v>19.400000000000002</v>
      </c>
      <c r="R38" s="29">
        <f t="shared" si="15"/>
        <v>116.4</v>
      </c>
      <c r="S38" s="8">
        <v>1</v>
      </c>
      <c r="T38" s="215">
        <f t="shared" si="16"/>
        <v>136188</v>
      </c>
      <c r="U38" s="240">
        <f t="shared" si="1"/>
        <v>136188</v>
      </c>
    </row>
    <row r="39" spans="1:21" s="32" customFormat="1" ht="24.95" customHeight="1">
      <c r="A39" s="4">
        <v>38</v>
      </c>
      <c r="B39" s="2" t="s">
        <v>12</v>
      </c>
      <c r="C39" s="5" t="s">
        <v>166</v>
      </c>
      <c r="D39" s="4" t="s">
        <v>13</v>
      </c>
      <c r="E39" s="4">
        <v>8</v>
      </c>
      <c r="F39" s="2" t="s">
        <v>515</v>
      </c>
      <c r="G39" s="2">
        <v>3</v>
      </c>
      <c r="H39" s="4" t="s">
        <v>472</v>
      </c>
      <c r="I39" s="4" t="s">
        <v>461</v>
      </c>
      <c r="J39" s="4">
        <v>1</v>
      </c>
      <c r="K39" s="153" t="s">
        <v>83</v>
      </c>
      <c r="L39" s="229" t="s">
        <v>84</v>
      </c>
      <c r="M39" s="19" t="s">
        <v>85</v>
      </c>
      <c r="N39" s="18" t="s">
        <v>42</v>
      </c>
      <c r="O39" s="15">
        <v>4</v>
      </c>
      <c r="P39" s="41">
        <v>848</v>
      </c>
      <c r="Q39" s="29">
        <f t="shared" si="14"/>
        <v>169.60000000000002</v>
      </c>
      <c r="R39" s="29">
        <f t="shared" si="15"/>
        <v>1017.6</v>
      </c>
      <c r="S39" s="8">
        <v>1</v>
      </c>
      <c r="T39" s="215">
        <f t="shared" si="16"/>
        <v>1190592</v>
      </c>
      <c r="U39" s="240">
        <f t="shared" si="1"/>
        <v>1190592</v>
      </c>
    </row>
    <row r="40" spans="1:21" s="32" customFormat="1" ht="24.95" customHeight="1">
      <c r="A40" s="4">
        <v>39</v>
      </c>
      <c r="B40" s="4" t="s">
        <v>168</v>
      </c>
      <c r="C40" s="5" t="s">
        <v>166</v>
      </c>
      <c r="D40" s="4" t="s">
        <v>13</v>
      </c>
      <c r="E40" s="4">
        <v>8</v>
      </c>
      <c r="F40" s="2" t="s">
        <v>515</v>
      </c>
      <c r="G40" s="2">
        <v>4</v>
      </c>
      <c r="H40" s="4" t="s">
        <v>472</v>
      </c>
      <c r="I40" s="4" t="s">
        <v>461</v>
      </c>
      <c r="J40" s="4">
        <v>1</v>
      </c>
      <c r="K40" s="144" t="s">
        <v>277</v>
      </c>
      <c r="L40" s="262" t="s">
        <v>278</v>
      </c>
      <c r="M40" s="9" t="s">
        <v>279</v>
      </c>
      <c r="N40" s="147" t="s">
        <v>89</v>
      </c>
      <c r="O40" s="11">
        <v>4</v>
      </c>
      <c r="P40" s="178">
        <v>200000</v>
      </c>
      <c r="Q40" s="182">
        <f t="shared" si="14"/>
        <v>40000</v>
      </c>
      <c r="R40" s="205">
        <f t="shared" si="11"/>
        <v>240000</v>
      </c>
      <c r="S40" s="8">
        <v>1</v>
      </c>
      <c r="T40" s="217">
        <f>R40</f>
        <v>240000</v>
      </c>
      <c r="U40" s="240">
        <f t="shared" si="1"/>
        <v>240000</v>
      </c>
    </row>
    <row r="41" spans="1:21" s="32" customFormat="1" ht="24.95" customHeight="1">
      <c r="A41" s="4">
        <v>40</v>
      </c>
      <c r="B41" s="4" t="s">
        <v>168</v>
      </c>
      <c r="C41" s="5" t="s">
        <v>166</v>
      </c>
      <c r="D41" s="4" t="s">
        <v>13</v>
      </c>
      <c r="E41" s="4">
        <v>8</v>
      </c>
      <c r="F41" s="2" t="s">
        <v>515</v>
      </c>
      <c r="G41" s="2">
        <v>5</v>
      </c>
      <c r="H41" s="4" t="s">
        <v>472</v>
      </c>
      <c r="I41" s="4" t="s">
        <v>584</v>
      </c>
      <c r="J41" s="4">
        <v>1</v>
      </c>
      <c r="K41" s="144" t="s">
        <v>514</v>
      </c>
      <c r="L41" s="262" t="s">
        <v>280</v>
      </c>
      <c r="M41" s="9" t="s">
        <v>281</v>
      </c>
      <c r="N41" s="147" t="s">
        <v>89</v>
      </c>
      <c r="O41" s="11">
        <v>4</v>
      </c>
      <c r="P41" s="202"/>
      <c r="Q41" s="182">
        <f t="shared" si="14"/>
        <v>0</v>
      </c>
      <c r="R41" s="205">
        <f t="shared" si="11"/>
        <v>0</v>
      </c>
      <c r="S41" s="8">
        <v>1</v>
      </c>
      <c r="T41" s="240">
        <v>0</v>
      </c>
      <c r="U41" s="240">
        <f t="shared" si="1"/>
        <v>0</v>
      </c>
    </row>
    <row r="42" spans="1:21" s="32" customFormat="1" ht="24.95" customHeight="1">
      <c r="A42" s="4">
        <v>41</v>
      </c>
      <c r="B42" s="2" t="s">
        <v>455</v>
      </c>
      <c r="C42" s="5" t="s">
        <v>166</v>
      </c>
      <c r="D42" s="4" t="s">
        <v>13</v>
      </c>
      <c r="E42" s="4">
        <v>9</v>
      </c>
      <c r="F42" s="2" t="s">
        <v>516</v>
      </c>
      <c r="G42" s="2">
        <v>1</v>
      </c>
      <c r="H42" s="4" t="s">
        <v>472</v>
      </c>
      <c r="I42" s="4" t="s">
        <v>461</v>
      </c>
      <c r="J42" s="4">
        <v>1</v>
      </c>
      <c r="K42" s="155" t="s">
        <v>261</v>
      </c>
      <c r="L42" s="229" t="s">
        <v>262</v>
      </c>
      <c r="M42" s="9" t="s">
        <v>263</v>
      </c>
      <c r="N42" s="148" t="s">
        <v>122</v>
      </c>
      <c r="O42" s="11">
        <v>1</v>
      </c>
      <c r="P42" s="202">
        <v>100000</v>
      </c>
      <c r="Q42" s="182">
        <f t="shared" si="14"/>
        <v>20000</v>
      </c>
      <c r="R42" s="205">
        <f t="shared" si="11"/>
        <v>120000</v>
      </c>
      <c r="S42" s="8">
        <v>1</v>
      </c>
      <c r="T42" s="240">
        <f>R42</f>
        <v>120000</v>
      </c>
      <c r="U42" s="240">
        <f t="shared" si="1"/>
        <v>120000</v>
      </c>
    </row>
    <row r="43" spans="1:21" s="32" customFormat="1" ht="24.95" customHeight="1">
      <c r="A43" s="4">
        <v>42</v>
      </c>
      <c r="B43" s="2" t="s">
        <v>455</v>
      </c>
      <c r="C43" s="5" t="s">
        <v>166</v>
      </c>
      <c r="D43" s="4" t="s">
        <v>13</v>
      </c>
      <c r="E43" s="4">
        <v>9</v>
      </c>
      <c r="F43" s="2" t="s">
        <v>516</v>
      </c>
      <c r="G43" s="2">
        <v>2</v>
      </c>
      <c r="H43" s="4" t="s">
        <v>472</v>
      </c>
      <c r="I43" s="4" t="s">
        <v>461</v>
      </c>
      <c r="J43" s="4">
        <v>1</v>
      </c>
      <c r="K43" s="156" t="s">
        <v>264</v>
      </c>
      <c r="L43" s="229" t="s">
        <v>265</v>
      </c>
      <c r="M43" s="9" t="s">
        <v>266</v>
      </c>
      <c r="N43" s="148" t="s">
        <v>267</v>
      </c>
      <c r="O43" s="11">
        <v>12</v>
      </c>
      <c r="P43" s="202">
        <v>60000</v>
      </c>
      <c r="Q43" s="182">
        <f t="shared" si="14"/>
        <v>12000</v>
      </c>
      <c r="R43" s="205">
        <f t="shared" si="11"/>
        <v>72000</v>
      </c>
      <c r="S43" s="8">
        <v>1</v>
      </c>
      <c r="T43" s="240">
        <f t="shared" ref="T43:T47" si="17">R43</f>
        <v>72000</v>
      </c>
      <c r="U43" s="240">
        <f t="shared" si="1"/>
        <v>72000</v>
      </c>
    </row>
    <row r="44" spans="1:21" s="32" customFormat="1" ht="24.95" customHeight="1">
      <c r="A44" s="4">
        <v>43</v>
      </c>
      <c r="B44" s="2" t="s">
        <v>455</v>
      </c>
      <c r="C44" s="5" t="s">
        <v>166</v>
      </c>
      <c r="D44" s="4" t="s">
        <v>13</v>
      </c>
      <c r="E44" s="4">
        <v>9</v>
      </c>
      <c r="F44" s="2" t="s">
        <v>516</v>
      </c>
      <c r="G44" s="2">
        <v>3</v>
      </c>
      <c r="H44" s="4" t="s">
        <v>472</v>
      </c>
      <c r="I44" s="4" t="s">
        <v>461</v>
      </c>
      <c r="J44" s="4">
        <v>1</v>
      </c>
      <c r="K44" s="156" t="s">
        <v>517</v>
      </c>
      <c r="L44" s="229" t="s">
        <v>265</v>
      </c>
      <c r="M44" s="9"/>
      <c r="N44" s="148" t="s">
        <v>89</v>
      </c>
      <c r="O44" s="11">
        <v>4</v>
      </c>
      <c r="P44" s="202">
        <v>60000</v>
      </c>
      <c r="Q44" s="182">
        <f t="shared" si="14"/>
        <v>12000</v>
      </c>
      <c r="R44" s="205">
        <f t="shared" si="11"/>
        <v>72000</v>
      </c>
      <c r="S44" s="8">
        <v>1</v>
      </c>
      <c r="T44" s="240">
        <f t="shared" si="17"/>
        <v>72000</v>
      </c>
      <c r="U44" s="240">
        <f t="shared" si="1"/>
        <v>72000</v>
      </c>
    </row>
    <row r="45" spans="1:21" s="32" customFormat="1" ht="24.95" customHeight="1">
      <c r="A45" s="4">
        <v>44</v>
      </c>
      <c r="B45" s="2" t="s">
        <v>455</v>
      </c>
      <c r="C45" s="5" t="s">
        <v>166</v>
      </c>
      <c r="D45" s="4" t="s">
        <v>13</v>
      </c>
      <c r="E45" s="4">
        <v>9</v>
      </c>
      <c r="F45" s="2" t="s">
        <v>516</v>
      </c>
      <c r="G45" s="2">
        <v>4</v>
      </c>
      <c r="H45" s="4" t="s">
        <v>471</v>
      </c>
      <c r="I45" s="4" t="s">
        <v>461</v>
      </c>
      <c r="J45" s="4">
        <v>1</v>
      </c>
      <c r="K45" s="154" t="s">
        <v>518</v>
      </c>
      <c r="L45" s="262" t="s">
        <v>520</v>
      </c>
      <c r="M45" s="9"/>
      <c r="N45" s="147" t="s">
        <v>566</v>
      </c>
      <c r="O45" s="11">
        <v>6</v>
      </c>
      <c r="P45" s="202">
        <v>150000</v>
      </c>
      <c r="Q45" s="182">
        <f t="shared" si="14"/>
        <v>30000</v>
      </c>
      <c r="R45" s="205">
        <f t="shared" si="11"/>
        <v>180000</v>
      </c>
      <c r="S45" s="8">
        <v>1</v>
      </c>
      <c r="T45" s="240">
        <f t="shared" si="17"/>
        <v>180000</v>
      </c>
      <c r="U45" s="240">
        <f t="shared" si="1"/>
        <v>180000</v>
      </c>
    </row>
    <row r="46" spans="1:21" s="32" customFormat="1" ht="24.95" customHeight="1">
      <c r="A46" s="4">
        <v>45</v>
      </c>
      <c r="B46" s="2" t="s">
        <v>455</v>
      </c>
      <c r="C46" s="5" t="s">
        <v>166</v>
      </c>
      <c r="D46" s="4" t="s">
        <v>13</v>
      </c>
      <c r="E46" s="4">
        <v>9</v>
      </c>
      <c r="F46" s="2" t="s">
        <v>516</v>
      </c>
      <c r="G46" s="2">
        <v>5</v>
      </c>
      <c r="H46" s="4" t="s">
        <v>471</v>
      </c>
      <c r="I46" s="4" t="s">
        <v>461</v>
      </c>
      <c r="J46" s="4">
        <v>1</v>
      </c>
      <c r="K46" s="154" t="s">
        <v>519</v>
      </c>
      <c r="L46" s="262" t="s">
        <v>521</v>
      </c>
      <c r="M46" s="9"/>
      <c r="N46" s="147" t="s">
        <v>567</v>
      </c>
      <c r="O46" s="11">
        <v>4</v>
      </c>
      <c r="P46" s="202">
        <v>400000</v>
      </c>
      <c r="Q46" s="182">
        <f t="shared" si="14"/>
        <v>80000</v>
      </c>
      <c r="R46" s="205">
        <f t="shared" si="11"/>
        <v>480000</v>
      </c>
      <c r="S46" s="8">
        <v>1</v>
      </c>
      <c r="T46" s="240">
        <f t="shared" si="17"/>
        <v>480000</v>
      </c>
      <c r="U46" s="240">
        <f t="shared" si="1"/>
        <v>480000</v>
      </c>
    </row>
    <row r="47" spans="1:21" s="32" customFormat="1" ht="24.95" customHeight="1">
      <c r="A47" s="4">
        <v>46</v>
      </c>
      <c r="B47" s="2" t="s">
        <v>455</v>
      </c>
      <c r="C47" s="5" t="s">
        <v>166</v>
      </c>
      <c r="D47" s="4" t="s">
        <v>13</v>
      </c>
      <c r="E47" s="4">
        <v>9</v>
      </c>
      <c r="F47" s="2" t="s">
        <v>516</v>
      </c>
      <c r="G47" s="2">
        <v>6</v>
      </c>
      <c r="H47" s="4" t="s">
        <v>472</v>
      </c>
      <c r="I47" s="4" t="s">
        <v>461</v>
      </c>
      <c r="J47" s="4">
        <v>1</v>
      </c>
      <c r="K47" s="157" t="s">
        <v>522</v>
      </c>
      <c r="L47" s="229" t="s">
        <v>269</v>
      </c>
      <c r="M47" s="9" t="s">
        <v>270</v>
      </c>
      <c r="N47" s="148" t="s">
        <v>172</v>
      </c>
      <c r="O47" s="20">
        <v>6</v>
      </c>
      <c r="P47" s="202">
        <v>100000</v>
      </c>
      <c r="Q47" s="182">
        <f t="shared" si="14"/>
        <v>20000</v>
      </c>
      <c r="R47" s="205">
        <f t="shared" si="11"/>
        <v>120000</v>
      </c>
      <c r="S47" s="8">
        <v>1</v>
      </c>
      <c r="T47" s="240">
        <f t="shared" si="17"/>
        <v>120000</v>
      </c>
      <c r="U47" s="240">
        <f t="shared" si="1"/>
        <v>120000</v>
      </c>
    </row>
    <row r="48" spans="1:21" s="32" customFormat="1" ht="24.95" customHeight="1">
      <c r="A48" s="4">
        <v>47</v>
      </c>
      <c r="B48" s="2" t="s">
        <v>459</v>
      </c>
      <c r="C48" s="5" t="s">
        <v>166</v>
      </c>
      <c r="D48" s="4" t="s">
        <v>13</v>
      </c>
      <c r="E48" s="4">
        <v>9</v>
      </c>
      <c r="F48" s="2" t="s">
        <v>516</v>
      </c>
      <c r="G48" s="4">
        <v>7</v>
      </c>
      <c r="H48" s="4" t="s">
        <v>472</v>
      </c>
      <c r="I48" s="4" t="s">
        <v>461</v>
      </c>
      <c r="J48" s="4">
        <v>1</v>
      </c>
      <c r="K48" s="144" t="s">
        <v>70</v>
      </c>
      <c r="L48" s="262" t="s">
        <v>71</v>
      </c>
      <c r="M48" s="2" t="s">
        <v>72</v>
      </c>
      <c r="N48" s="2" t="s">
        <v>42</v>
      </c>
      <c r="O48" s="15">
        <v>4</v>
      </c>
      <c r="P48" s="41">
        <v>159</v>
      </c>
      <c r="Q48" s="29">
        <f t="shared" ref="Q48:Q52" si="18">P48*0.2</f>
        <v>31.8</v>
      </c>
      <c r="R48" s="29">
        <f t="shared" si="11"/>
        <v>190.8</v>
      </c>
      <c r="S48" s="8">
        <v>1</v>
      </c>
      <c r="T48" s="240">
        <f t="shared" ref="T48:T49" si="19">R48*1170</f>
        <v>223236</v>
      </c>
      <c r="U48" s="240">
        <f t="shared" si="1"/>
        <v>223236</v>
      </c>
    </row>
    <row r="49" spans="1:21" s="32" customFormat="1" ht="24.95" customHeight="1">
      <c r="A49" s="4">
        <v>48</v>
      </c>
      <c r="B49" s="4" t="s">
        <v>459</v>
      </c>
      <c r="C49" s="5" t="s">
        <v>166</v>
      </c>
      <c r="D49" s="4" t="s">
        <v>13</v>
      </c>
      <c r="E49" s="4">
        <v>10</v>
      </c>
      <c r="F49" s="4" t="s">
        <v>86</v>
      </c>
      <c r="G49" s="4">
        <v>1</v>
      </c>
      <c r="H49" s="4" t="s">
        <v>15</v>
      </c>
      <c r="I49" s="4" t="s">
        <v>523</v>
      </c>
      <c r="J49" s="4">
        <v>1</v>
      </c>
      <c r="K49" s="154" t="s">
        <v>87</v>
      </c>
      <c r="L49" s="262" t="s">
        <v>525</v>
      </c>
      <c r="M49" s="2" t="s">
        <v>88</v>
      </c>
      <c r="N49" s="2" t="s">
        <v>563</v>
      </c>
      <c r="O49" s="11">
        <v>7</v>
      </c>
      <c r="P49" s="175">
        <v>85</v>
      </c>
      <c r="Q49" s="29">
        <f t="shared" si="18"/>
        <v>17</v>
      </c>
      <c r="R49" s="29">
        <f t="shared" si="11"/>
        <v>102</v>
      </c>
      <c r="S49" s="8">
        <v>1</v>
      </c>
      <c r="T49" s="240">
        <f t="shared" si="19"/>
        <v>119340</v>
      </c>
      <c r="U49" s="240">
        <f t="shared" si="1"/>
        <v>119340</v>
      </c>
    </row>
    <row r="50" spans="1:21" s="32" customFormat="1" ht="24.95" customHeight="1">
      <c r="A50" s="4">
        <v>49</v>
      </c>
      <c r="B50" s="4" t="s">
        <v>455</v>
      </c>
      <c r="C50" s="5" t="s">
        <v>166</v>
      </c>
      <c r="D50" s="4" t="s">
        <v>13</v>
      </c>
      <c r="E50" s="4">
        <v>10</v>
      </c>
      <c r="F50" s="4" t="s">
        <v>86</v>
      </c>
      <c r="G50" s="4">
        <v>2</v>
      </c>
      <c r="H50" s="4" t="s">
        <v>15</v>
      </c>
      <c r="I50" s="4" t="s">
        <v>523</v>
      </c>
      <c r="J50" s="4">
        <v>1</v>
      </c>
      <c r="K50" s="167" t="s">
        <v>282</v>
      </c>
      <c r="L50" s="262" t="s">
        <v>283</v>
      </c>
      <c r="M50" s="21" t="s">
        <v>284</v>
      </c>
      <c r="N50" s="147" t="s">
        <v>204</v>
      </c>
      <c r="O50" s="15">
        <v>2</v>
      </c>
      <c r="P50" s="178">
        <v>150000</v>
      </c>
      <c r="Q50" s="182">
        <f t="shared" si="18"/>
        <v>30000</v>
      </c>
      <c r="R50" s="205">
        <f t="shared" si="11"/>
        <v>180000</v>
      </c>
      <c r="S50" s="8">
        <v>1</v>
      </c>
      <c r="T50" s="217">
        <f>R50</f>
        <v>180000</v>
      </c>
      <c r="U50" s="240">
        <f t="shared" si="1"/>
        <v>180000</v>
      </c>
    </row>
    <row r="51" spans="1:21" s="32" customFormat="1" ht="24.95" customHeight="1">
      <c r="A51" s="4">
        <v>50</v>
      </c>
      <c r="B51" s="4" t="s">
        <v>455</v>
      </c>
      <c r="C51" s="5" t="s">
        <v>166</v>
      </c>
      <c r="D51" s="4" t="s">
        <v>13</v>
      </c>
      <c r="E51" s="4">
        <v>10</v>
      </c>
      <c r="F51" s="4" t="s">
        <v>86</v>
      </c>
      <c r="G51" s="4">
        <v>3</v>
      </c>
      <c r="H51" s="4" t="s">
        <v>15</v>
      </c>
      <c r="I51" s="4" t="s">
        <v>523</v>
      </c>
      <c r="J51" s="4">
        <v>1</v>
      </c>
      <c r="K51" s="167" t="s">
        <v>285</v>
      </c>
      <c r="L51" s="262" t="s">
        <v>286</v>
      </c>
      <c r="M51" s="9" t="s">
        <v>287</v>
      </c>
      <c r="N51" s="149" t="s">
        <v>524</v>
      </c>
      <c r="O51" s="15">
        <v>6</v>
      </c>
      <c r="P51" s="178">
        <v>500000</v>
      </c>
      <c r="Q51" s="182">
        <f t="shared" si="18"/>
        <v>100000</v>
      </c>
      <c r="R51" s="205">
        <f t="shared" si="11"/>
        <v>600000</v>
      </c>
      <c r="S51" s="8">
        <v>1</v>
      </c>
      <c r="T51" s="217">
        <f t="shared" ref="T51:T52" si="20">R51</f>
        <v>600000</v>
      </c>
      <c r="U51" s="240">
        <f t="shared" si="1"/>
        <v>600000</v>
      </c>
    </row>
    <row r="52" spans="1:21" s="32" customFormat="1" ht="24.95" customHeight="1">
      <c r="A52" s="4">
        <v>51</v>
      </c>
      <c r="B52" s="4" t="s">
        <v>455</v>
      </c>
      <c r="C52" s="5" t="s">
        <v>166</v>
      </c>
      <c r="D52" s="4" t="s">
        <v>13</v>
      </c>
      <c r="E52" s="4">
        <v>10</v>
      </c>
      <c r="F52" s="4" t="s">
        <v>86</v>
      </c>
      <c r="G52" s="4">
        <v>4</v>
      </c>
      <c r="H52" s="4" t="s">
        <v>15</v>
      </c>
      <c r="I52" s="4" t="s">
        <v>523</v>
      </c>
      <c r="J52" s="4">
        <v>1</v>
      </c>
      <c r="K52" s="167" t="s">
        <v>288</v>
      </c>
      <c r="L52" s="262" t="s">
        <v>289</v>
      </c>
      <c r="M52" s="9" t="s">
        <v>290</v>
      </c>
      <c r="N52" s="149" t="s">
        <v>492</v>
      </c>
      <c r="O52" s="15">
        <v>4</v>
      </c>
      <c r="P52" s="178">
        <v>100000</v>
      </c>
      <c r="Q52" s="182">
        <f t="shared" si="18"/>
        <v>20000</v>
      </c>
      <c r="R52" s="205">
        <f t="shared" si="11"/>
        <v>120000</v>
      </c>
      <c r="S52" s="8">
        <v>1</v>
      </c>
      <c r="T52" s="217">
        <f t="shared" si="20"/>
        <v>120000</v>
      </c>
      <c r="U52" s="240">
        <f t="shared" si="1"/>
        <v>120000</v>
      </c>
    </row>
    <row r="53" spans="1:21" s="32" customFormat="1" ht="24.95" customHeight="1">
      <c r="A53" s="4">
        <v>52</v>
      </c>
      <c r="B53" s="4" t="s">
        <v>12</v>
      </c>
      <c r="C53" s="5" t="s">
        <v>526</v>
      </c>
      <c r="D53" s="4" t="s">
        <v>13</v>
      </c>
      <c r="E53" s="4">
        <v>11</v>
      </c>
      <c r="F53" s="4" t="s">
        <v>90</v>
      </c>
      <c r="G53" s="4">
        <v>1</v>
      </c>
      <c r="H53" s="4" t="s">
        <v>15</v>
      </c>
      <c r="I53" s="4" t="s">
        <v>523</v>
      </c>
      <c r="J53" s="4">
        <v>1</v>
      </c>
      <c r="K53" s="144" t="s">
        <v>91</v>
      </c>
      <c r="L53" s="262" t="s">
        <v>92</v>
      </c>
      <c r="M53" s="2" t="s">
        <v>93</v>
      </c>
      <c r="N53" s="2" t="s">
        <v>94</v>
      </c>
      <c r="O53" s="11">
        <v>3</v>
      </c>
      <c r="P53" s="175">
        <v>445</v>
      </c>
      <c r="Q53" s="29">
        <f t="shared" ref="Q53:Q89" si="21">P53*0.2</f>
        <v>89</v>
      </c>
      <c r="R53" s="29">
        <f t="shared" si="11"/>
        <v>534</v>
      </c>
      <c r="S53" s="8">
        <v>1</v>
      </c>
      <c r="T53" s="240">
        <f t="shared" ref="T53:T63" si="22">R53*1170</f>
        <v>624780</v>
      </c>
      <c r="U53" s="240">
        <f t="shared" si="1"/>
        <v>624780</v>
      </c>
    </row>
    <row r="54" spans="1:21" s="32" customFormat="1" ht="24.95" customHeight="1">
      <c r="A54" s="4">
        <v>53</v>
      </c>
      <c r="B54" s="4" t="s">
        <v>12</v>
      </c>
      <c r="C54" s="5" t="s">
        <v>526</v>
      </c>
      <c r="D54" s="4" t="s">
        <v>13</v>
      </c>
      <c r="E54" s="4">
        <v>11</v>
      </c>
      <c r="F54" s="4" t="s">
        <v>90</v>
      </c>
      <c r="G54" s="4">
        <v>2</v>
      </c>
      <c r="H54" s="4" t="s">
        <v>15</v>
      </c>
      <c r="I54" s="4" t="s">
        <v>523</v>
      </c>
      <c r="J54" s="4">
        <v>1</v>
      </c>
      <c r="K54" s="144" t="s">
        <v>95</v>
      </c>
      <c r="L54" s="262" t="s">
        <v>96</v>
      </c>
      <c r="M54" s="2" t="s">
        <v>97</v>
      </c>
      <c r="N54" s="2" t="s">
        <v>42</v>
      </c>
      <c r="O54" s="11">
        <v>4</v>
      </c>
      <c r="P54" s="175">
        <v>199</v>
      </c>
      <c r="Q54" s="29">
        <f t="shared" si="21"/>
        <v>39.800000000000004</v>
      </c>
      <c r="R54" s="29">
        <f t="shared" si="11"/>
        <v>238.8</v>
      </c>
      <c r="S54" s="8">
        <v>1</v>
      </c>
      <c r="T54" s="240">
        <f t="shared" si="22"/>
        <v>279396</v>
      </c>
      <c r="U54" s="240">
        <f t="shared" si="1"/>
        <v>279396</v>
      </c>
    </row>
    <row r="55" spans="1:21" s="32" customFormat="1" ht="24.95" hidden="1" customHeight="1">
      <c r="A55" s="4"/>
      <c r="B55" s="4"/>
      <c r="C55" s="5" t="s">
        <v>526</v>
      </c>
      <c r="D55" s="4"/>
      <c r="E55" s="4">
        <v>11</v>
      </c>
      <c r="F55" s="4"/>
      <c r="G55" s="4">
        <v>3</v>
      </c>
      <c r="H55" s="4"/>
      <c r="I55" s="4"/>
      <c r="J55" s="4" t="s">
        <v>580</v>
      </c>
      <c r="K55" s="144"/>
      <c r="L55" s="154"/>
      <c r="M55" s="2"/>
      <c r="N55" s="2"/>
      <c r="O55" s="11"/>
      <c r="P55" s="175">
        <v>378</v>
      </c>
      <c r="Q55" s="29">
        <f t="shared" si="21"/>
        <v>75.600000000000009</v>
      </c>
      <c r="R55" s="29">
        <f t="shared" si="11"/>
        <v>453.6</v>
      </c>
      <c r="S55" s="8"/>
      <c r="T55" s="31">
        <f t="shared" si="22"/>
        <v>530712</v>
      </c>
      <c r="U55" s="31">
        <f t="shared" si="1"/>
        <v>530712</v>
      </c>
    </row>
    <row r="56" spans="1:21" s="32" customFormat="1" ht="24.95" customHeight="1">
      <c r="A56" s="4">
        <v>55</v>
      </c>
      <c r="B56" s="4" t="s">
        <v>12</v>
      </c>
      <c r="C56" s="5" t="s">
        <v>526</v>
      </c>
      <c r="D56" s="4" t="s">
        <v>13</v>
      </c>
      <c r="E56" s="4">
        <v>12</v>
      </c>
      <c r="F56" s="2" t="s">
        <v>107</v>
      </c>
      <c r="G56" s="2">
        <v>1</v>
      </c>
      <c r="H56" s="4" t="s">
        <v>15</v>
      </c>
      <c r="I56" s="4" t="s">
        <v>523</v>
      </c>
      <c r="J56" s="4">
        <v>1</v>
      </c>
      <c r="K56" s="171" t="s">
        <v>108</v>
      </c>
      <c r="L56" s="262" t="s">
        <v>109</v>
      </c>
      <c r="M56" s="4" t="s">
        <v>110</v>
      </c>
      <c r="N56" s="2" t="s">
        <v>42</v>
      </c>
      <c r="O56" s="11">
        <v>4</v>
      </c>
      <c r="P56" s="175">
        <v>79</v>
      </c>
      <c r="Q56" s="29">
        <f t="shared" si="21"/>
        <v>15.8</v>
      </c>
      <c r="R56" s="29">
        <f t="shared" si="11"/>
        <v>94.8</v>
      </c>
      <c r="S56" s="8">
        <v>1</v>
      </c>
      <c r="T56" s="240">
        <f t="shared" si="22"/>
        <v>110916</v>
      </c>
      <c r="U56" s="240">
        <f t="shared" si="1"/>
        <v>110916</v>
      </c>
    </row>
    <row r="57" spans="1:21" s="32" customFormat="1" ht="24.95" customHeight="1">
      <c r="A57" s="4">
        <v>56</v>
      </c>
      <c r="B57" s="4" t="s">
        <v>12</v>
      </c>
      <c r="C57" s="5" t="s">
        <v>526</v>
      </c>
      <c r="D57" s="4" t="s">
        <v>13</v>
      </c>
      <c r="E57" s="4">
        <v>12</v>
      </c>
      <c r="F57" s="2" t="s">
        <v>107</v>
      </c>
      <c r="G57" s="2">
        <v>2</v>
      </c>
      <c r="H57" s="4" t="s">
        <v>15</v>
      </c>
      <c r="I57" s="4" t="s">
        <v>523</v>
      </c>
      <c r="J57" s="4">
        <v>1</v>
      </c>
      <c r="K57" s="171" t="s">
        <v>111</v>
      </c>
      <c r="L57" s="262" t="s">
        <v>112</v>
      </c>
      <c r="M57" s="4" t="s">
        <v>113</v>
      </c>
      <c r="N57" s="2" t="s">
        <v>19</v>
      </c>
      <c r="O57" s="11">
        <v>6</v>
      </c>
      <c r="P57" s="175">
        <v>104</v>
      </c>
      <c r="Q57" s="29">
        <f t="shared" si="21"/>
        <v>20.8</v>
      </c>
      <c r="R57" s="29">
        <f t="shared" si="11"/>
        <v>124.8</v>
      </c>
      <c r="S57" s="8">
        <v>1</v>
      </c>
      <c r="T57" s="240">
        <f t="shared" si="22"/>
        <v>146016</v>
      </c>
      <c r="U57" s="240">
        <f t="shared" si="1"/>
        <v>146016</v>
      </c>
    </row>
    <row r="58" spans="1:21" s="32" customFormat="1" ht="24.95" customHeight="1">
      <c r="A58" s="4">
        <v>57</v>
      </c>
      <c r="B58" s="4" t="s">
        <v>12</v>
      </c>
      <c r="C58" s="5" t="s">
        <v>526</v>
      </c>
      <c r="D58" s="4" t="s">
        <v>13</v>
      </c>
      <c r="E58" s="4">
        <v>12</v>
      </c>
      <c r="F58" s="2" t="s">
        <v>107</v>
      </c>
      <c r="G58" s="2">
        <v>3</v>
      </c>
      <c r="H58" s="4" t="s">
        <v>15</v>
      </c>
      <c r="I58" s="4" t="s">
        <v>523</v>
      </c>
      <c r="J58" s="4">
        <v>1</v>
      </c>
      <c r="K58" s="172" t="s">
        <v>114</v>
      </c>
      <c r="L58" s="262" t="s">
        <v>115</v>
      </c>
      <c r="M58" s="4" t="s">
        <v>116</v>
      </c>
      <c r="N58" s="2" t="s">
        <v>19</v>
      </c>
      <c r="O58" s="20">
        <v>6</v>
      </c>
      <c r="P58" s="175">
        <v>72</v>
      </c>
      <c r="Q58" s="29">
        <f t="shared" si="21"/>
        <v>14.4</v>
      </c>
      <c r="R58" s="29">
        <f t="shared" si="11"/>
        <v>86.4</v>
      </c>
      <c r="S58" s="8">
        <v>1</v>
      </c>
      <c r="T58" s="240">
        <f t="shared" si="22"/>
        <v>101088</v>
      </c>
      <c r="U58" s="240">
        <f t="shared" si="1"/>
        <v>101088</v>
      </c>
    </row>
    <row r="59" spans="1:21" s="32" customFormat="1" ht="24.95" customHeight="1">
      <c r="A59" s="4">
        <v>58</v>
      </c>
      <c r="B59" s="4" t="s">
        <v>12</v>
      </c>
      <c r="C59" s="5" t="s">
        <v>526</v>
      </c>
      <c r="D59" s="4" t="s">
        <v>13</v>
      </c>
      <c r="E59" s="4">
        <v>12</v>
      </c>
      <c r="F59" s="2" t="s">
        <v>107</v>
      </c>
      <c r="G59" s="2">
        <v>4</v>
      </c>
      <c r="H59" s="4" t="s">
        <v>15</v>
      </c>
      <c r="I59" s="4" t="s">
        <v>523</v>
      </c>
      <c r="J59" s="4">
        <v>1</v>
      </c>
      <c r="K59" s="173" t="s">
        <v>117</v>
      </c>
      <c r="L59" s="262" t="s">
        <v>118</v>
      </c>
      <c r="M59" s="4" t="s">
        <v>119</v>
      </c>
      <c r="N59" s="2" t="s">
        <v>22</v>
      </c>
      <c r="O59" s="15">
        <v>12</v>
      </c>
      <c r="P59" s="41">
        <v>262</v>
      </c>
      <c r="Q59" s="29">
        <f t="shared" si="21"/>
        <v>52.400000000000006</v>
      </c>
      <c r="R59" s="29">
        <f t="shared" si="11"/>
        <v>314.39999999999998</v>
      </c>
      <c r="S59" s="8">
        <v>1</v>
      </c>
      <c r="T59" s="240">
        <f t="shared" si="22"/>
        <v>367848</v>
      </c>
      <c r="U59" s="240">
        <f t="shared" si="1"/>
        <v>367848</v>
      </c>
    </row>
    <row r="60" spans="1:21" s="32" customFormat="1" ht="24.95" customHeight="1">
      <c r="A60" s="4">
        <v>59</v>
      </c>
      <c r="B60" s="4" t="s">
        <v>12</v>
      </c>
      <c r="C60" s="5" t="s">
        <v>526</v>
      </c>
      <c r="D60" s="4" t="s">
        <v>13</v>
      </c>
      <c r="E60" s="4">
        <v>12</v>
      </c>
      <c r="F60" s="2" t="s">
        <v>107</v>
      </c>
      <c r="G60" s="2">
        <v>5</v>
      </c>
      <c r="H60" s="4" t="s">
        <v>15</v>
      </c>
      <c r="I60" s="4" t="s">
        <v>523</v>
      </c>
      <c r="J60" s="4">
        <v>1</v>
      </c>
      <c r="K60" s="174" t="s">
        <v>120</v>
      </c>
      <c r="L60" s="262" t="s">
        <v>121</v>
      </c>
      <c r="M60" s="4"/>
      <c r="N60" s="2" t="s">
        <v>122</v>
      </c>
      <c r="O60" s="15">
        <v>1</v>
      </c>
      <c r="P60" s="41">
        <v>53</v>
      </c>
      <c r="Q60" s="29">
        <f t="shared" si="21"/>
        <v>10.600000000000001</v>
      </c>
      <c r="R60" s="29">
        <f t="shared" si="11"/>
        <v>63.6</v>
      </c>
      <c r="S60" s="8">
        <v>1</v>
      </c>
      <c r="T60" s="240">
        <f t="shared" si="22"/>
        <v>74412</v>
      </c>
      <c r="U60" s="240">
        <f t="shared" si="1"/>
        <v>74412</v>
      </c>
    </row>
    <row r="61" spans="1:21" s="32" customFormat="1" ht="24.95" customHeight="1">
      <c r="A61" s="4">
        <v>60</v>
      </c>
      <c r="B61" s="4" t="s">
        <v>12</v>
      </c>
      <c r="C61" s="5" t="s">
        <v>526</v>
      </c>
      <c r="D61" s="4" t="s">
        <v>13</v>
      </c>
      <c r="E61" s="4">
        <v>12</v>
      </c>
      <c r="F61" s="2" t="s">
        <v>107</v>
      </c>
      <c r="G61" s="2">
        <v>6</v>
      </c>
      <c r="H61" s="4" t="s">
        <v>15</v>
      </c>
      <c r="I61" s="4" t="s">
        <v>523</v>
      </c>
      <c r="J61" s="4">
        <v>1</v>
      </c>
      <c r="K61" s="170" t="s">
        <v>123</v>
      </c>
      <c r="L61" s="262" t="s">
        <v>124</v>
      </c>
      <c r="M61" s="4" t="s">
        <v>125</v>
      </c>
      <c r="N61" s="2" t="s">
        <v>42</v>
      </c>
      <c r="O61" s="11">
        <v>4</v>
      </c>
      <c r="P61" s="175">
        <v>45</v>
      </c>
      <c r="Q61" s="29">
        <f t="shared" si="21"/>
        <v>9</v>
      </c>
      <c r="R61" s="29">
        <f t="shared" si="11"/>
        <v>54</v>
      </c>
      <c r="S61" s="8">
        <v>1</v>
      </c>
      <c r="T61" s="240">
        <f t="shared" si="22"/>
        <v>63180</v>
      </c>
      <c r="U61" s="240">
        <f t="shared" si="1"/>
        <v>63180</v>
      </c>
    </row>
    <row r="62" spans="1:21" s="32" customFormat="1" ht="24.95" customHeight="1">
      <c r="A62" s="4">
        <v>61</v>
      </c>
      <c r="B62" s="4" t="s">
        <v>12</v>
      </c>
      <c r="C62" s="5" t="s">
        <v>526</v>
      </c>
      <c r="D62" s="4" t="s">
        <v>13</v>
      </c>
      <c r="E62" s="4">
        <v>13</v>
      </c>
      <c r="F62" s="4" t="s">
        <v>126</v>
      </c>
      <c r="G62" s="4">
        <v>1</v>
      </c>
      <c r="H62" s="4" t="s">
        <v>15</v>
      </c>
      <c r="I62" s="4" t="s">
        <v>523</v>
      </c>
      <c r="J62" s="4">
        <v>1</v>
      </c>
      <c r="K62" s="144" t="s">
        <v>127</v>
      </c>
      <c r="L62" s="262" t="s">
        <v>128</v>
      </c>
      <c r="M62" s="2" t="s">
        <v>129</v>
      </c>
      <c r="N62" s="2" t="s">
        <v>19</v>
      </c>
      <c r="O62" s="15">
        <v>6</v>
      </c>
      <c r="P62" s="175">
        <v>502</v>
      </c>
      <c r="Q62" s="29">
        <f t="shared" si="21"/>
        <v>100.4</v>
      </c>
      <c r="R62" s="29">
        <f t="shared" si="11"/>
        <v>602.4</v>
      </c>
      <c r="S62" s="8">
        <v>1</v>
      </c>
      <c r="T62" s="240">
        <f t="shared" si="22"/>
        <v>704808</v>
      </c>
      <c r="U62" s="240">
        <f t="shared" si="1"/>
        <v>704808</v>
      </c>
    </row>
    <row r="63" spans="1:21" s="32" customFormat="1" ht="24.95" customHeight="1">
      <c r="A63" s="4">
        <v>62</v>
      </c>
      <c r="B63" s="4" t="s">
        <v>12</v>
      </c>
      <c r="C63" s="5" t="s">
        <v>526</v>
      </c>
      <c r="D63" s="4" t="s">
        <v>13</v>
      </c>
      <c r="E63" s="4">
        <v>13</v>
      </c>
      <c r="F63" s="4" t="s">
        <v>126</v>
      </c>
      <c r="G63" s="4">
        <v>2</v>
      </c>
      <c r="H63" s="4" t="s">
        <v>15</v>
      </c>
      <c r="I63" s="4" t="s">
        <v>523</v>
      </c>
      <c r="J63" s="4">
        <v>1</v>
      </c>
      <c r="K63" s="144" t="s">
        <v>130</v>
      </c>
      <c r="L63" s="262" t="s">
        <v>128</v>
      </c>
      <c r="M63" s="2" t="s">
        <v>131</v>
      </c>
      <c r="N63" s="2" t="s">
        <v>122</v>
      </c>
      <c r="O63" s="15">
        <v>1</v>
      </c>
      <c r="P63" s="175">
        <v>136</v>
      </c>
      <c r="Q63" s="29">
        <f t="shared" si="21"/>
        <v>27.200000000000003</v>
      </c>
      <c r="R63" s="29">
        <f t="shared" si="11"/>
        <v>163.19999999999999</v>
      </c>
      <c r="S63" s="8">
        <v>1</v>
      </c>
      <c r="T63" s="240">
        <f t="shared" si="22"/>
        <v>190944</v>
      </c>
      <c r="U63" s="240">
        <f t="shared" si="1"/>
        <v>190944</v>
      </c>
    </row>
    <row r="64" spans="1:21" s="32" customFormat="1" ht="24.95" customHeight="1">
      <c r="A64" s="4">
        <v>63</v>
      </c>
      <c r="B64" s="4" t="s">
        <v>168</v>
      </c>
      <c r="C64" s="5" t="s">
        <v>526</v>
      </c>
      <c r="D64" s="4" t="s">
        <v>13</v>
      </c>
      <c r="E64" s="4">
        <v>14</v>
      </c>
      <c r="F64" s="4" t="s">
        <v>291</v>
      </c>
      <c r="G64" s="4">
        <v>1</v>
      </c>
      <c r="H64" s="4" t="s">
        <v>15</v>
      </c>
      <c r="I64" s="4" t="s">
        <v>523</v>
      </c>
      <c r="J64" s="4">
        <v>1</v>
      </c>
      <c r="K64" s="154" t="s">
        <v>292</v>
      </c>
      <c r="L64" s="262" t="s">
        <v>293</v>
      </c>
      <c r="M64" s="9" t="s">
        <v>294</v>
      </c>
      <c r="N64" s="147" t="s">
        <v>172</v>
      </c>
      <c r="O64" s="11">
        <v>6</v>
      </c>
      <c r="P64" s="202">
        <v>75000</v>
      </c>
      <c r="Q64" s="182">
        <f t="shared" si="21"/>
        <v>15000</v>
      </c>
      <c r="R64" s="205">
        <f t="shared" ref="R64:R82" si="23">P64+Q64</f>
        <v>90000</v>
      </c>
      <c r="S64" s="8">
        <v>1</v>
      </c>
      <c r="T64" s="240">
        <f>R64</f>
        <v>90000</v>
      </c>
      <c r="U64" s="240">
        <f t="shared" si="1"/>
        <v>90000</v>
      </c>
    </row>
    <row r="65" spans="1:21" s="32" customFormat="1" ht="24.95" customHeight="1">
      <c r="A65" s="4">
        <v>64</v>
      </c>
      <c r="B65" s="4" t="s">
        <v>168</v>
      </c>
      <c r="C65" s="5" t="s">
        <v>526</v>
      </c>
      <c r="D65" s="4" t="s">
        <v>13</v>
      </c>
      <c r="E65" s="4">
        <v>14</v>
      </c>
      <c r="F65" s="4" t="s">
        <v>291</v>
      </c>
      <c r="G65" s="4">
        <v>1</v>
      </c>
      <c r="H65" s="4" t="s">
        <v>15</v>
      </c>
      <c r="I65" s="4" t="s">
        <v>523</v>
      </c>
      <c r="J65" s="4">
        <v>1</v>
      </c>
      <c r="K65" s="154" t="s">
        <v>527</v>
      </c>
      <c r="L65" s="262" t="s">
        <v>293</v>
      </c>
      <c r="M65" s="9" t="s">
        <v>586</v>
      </c>
      <c r="N65" s="147" t="s">
        <v>89</v>
      </c>
      <c r="O65" s="11">
        <v>4</v>
      </c>
      <c r="P65" s="178">
        <v>75000</v>
      </c>
      <c r="Q65" s="182">
        <f t="shared" si="21"/>
        <v>15000</v>
      </c>
      <c r="R65" s="205">
        <f t="shared" si="23"/>
        <v>90000</v>
      </c>
      <c r="S65" s="8">
        <v>1</v>
      </c>
      <c r="T65" s="240">
        <f t="shared" ref="T65:T72" si="24">R65</f>
        <v>90000</v>
      </c>
      <c r="U65" s="240">
        <f t="shared" si="1"/>
        <v>90000</v>
      </c>
    </row>
    <row r="66" spans="1:21" s="32" customFormat="1" ht="24.95" customHeight="1">
      <c r="A66" s="4">
        <v>65</v>
      </c>
      <c r="B66" s="4" t="s">
        <v>168</v>
      </c>
      <c r="C66" s="5" t="s">
        <v>526</v>
      </c>
      <c r="D66" s="4" t="s">
        <v>13</v>
      </c>
      <c r="E66" s="4">
        <v>14</v>
      </c>
      <c r="F66" s="4" t="s">
        <v>291</v>
      </c>
      <c r="G66" s="4">
        <v>2</v>
      </c>
      <c r="H66" s="4" t="s">
        <v>15</v>
      </c>
      <c r="I66" s="4" t="s">
        <v>523</v>
      </c>
      <c r="J66" s="4">
        <v>1</v>
      </c>
      <c r="K66" s="154" t="s">
        <v>528</v>
      </c>
      <c r="L66" s="262" t="s">
        <v>295</v>
      </c>
      <c r="M66" s="9" t="s">
        <v>296</v>
      </c>
      <c r="N66" s="147" t="s">
        <v>82</v>
      </c>
      <c r="O66" s="11">
        <v>8</v>
      </c>
      <c r="P66" s="202">
        <v>25000</v>
      </c>
      <c r="Q66" s="182">
        <f t="shared" si="21"/>
        <v>5000</v>
      </c>
      <c r="R66" s="205">
        <f t="shared" si="23"/>
        <v>30000</v>
      </c>
      <c r="S66" s="8">
        <v>1</v>
      </c>
      <c r="T66" s="240">
        <f t="shared" si="24"/>
        <v>30000</v>
      </c>
      <c r="U66" s="240">
        <f t="shared" si="1"/>
        <v>30000</v>
      </c>
    </row>
    <row r="67" spans="1:21" s="32" customFormat="1" ht="24.95" customHeight="1">
      <c r="A67" s="4">
        <v>66</v>
      </c>
      <c r="B67" s="4" t="s">
        <v>168</v>
      </c>
      <c r="C67" s="5" t="s">
        <v>526</v>
      </c>
      <c r="D67" s="4" t="s">
        <v>13</v>
      </c>
      <c r="E67" s="4">
        <v>14</v>
      </c>
      <c r="F67" s="4" t="s">
        <v>291</v>
      </c>
      <c r="G67" s="4">
        <v>2</v>
      </c>
      <c r="H67" s="4" t="s">
        <v>15</v>
      </c>
      <c r="I67" s="4" t="s">
        <v>523</v>
      </c>
      <c r="J67" s="4">
        <v>1</v>
      </c>
      <c r="K67" s="154" t="s">
        <v>529</v>
      </c>
      <c r="L67" s="262" t="s">
        <v>295</v>
      </c>
      <c r="M67" s="9"/>
      <c r="N67" s="147" t="s">
        <v>204</v>
      </c>
      <c r="O67" s="11">
        <v>2</v>
      </c>
      <c r="P67" s="202">
        <v>25000</v>
      </c>
      <c r="Q67" s="182">
        <f t="shared" si="21"/>
        <v>5000</v>
      </c>
      <c r="R67" s="205">
        <f t="shared" si="23"/>
        <v>30000</v>
      </c>
      <c r="S67" s="8">
        <v>1</v>
      </c>
      <c r="T67" s="240">
        <f t="shared" si="24"/>
        <v>30000</v>
      </c>
      <c r="U67" s="240">
        <f t="shared" si="1"/>
        <v>30000</v>
      </c>
    </row>
    <row r="68" spans="1:21" s="32" customFormat="1" ht="24.95" customHeight="1">
      <c r="A68" s="4">
        <v>67</v>
      </c>
      <c r="B68" s="4" t="s">
        <v>168</v>
      </c>
      <c r="C68" s="5" t="s">
        <v>526</v>
      </c>
      <c r="D68" s="4" t="s">
        <v>13</v>
      </c>
      <c r="E68" s="4">
        <v>14</v>
      </c>
      <c r="F68" s="4" t="s">
        <v>291</v>
      </c>
      <c r="G68" s="4">
        <v>3</v>
      </c>
      <c r="H68" s="4" t="s">
        <v>15</v>
      </c>
      <c r="I68" s="4" t="s">
        <v>523</v>
      </c>
      <c r="J68" s="4">
        <v>1</v>
      </c>
      <c r="K68" s="154" t="s">
        <v>587</v>
      </c>
      <c r="L68" s="262" t="s">
        <v>298</v>
      </c>
      <c r="M68" s="9" t="s">
        <v>299</v>
      </c>
      <c r="N68" s="147" t="s">
        <v>267</v>
      </c>
      <c r="O68" s="11">
        <v>12</v>
      </c>
      <c r="P68" s="202">
        <v>100000</v>
      </c>
      <c r="Q68" s="182">
        <f t="shared" si="21"/>
        <v>20000</v>
      </c>
      <c r="R68" s="205">
        <f t="shared" si="23"/>
        <v>120000</v>
      </c>
      <c r="S68" s="8">
        <v>1</v>
      </c>
      <c r="T68" s="240">
        <f t="shared" si="24"/>
        <v>120000</v>
      </c>
      <c r="U68" s="240">
        <f t="shared" ref="U68:U109" si="25">T68</f>
        <v>120000</v>
      </c>
    </row>
    <row r="69" spans="1:21" s="32" customFormat="1" ht="24.95" customHeight="1">
      <c r="A69" s="4">
        <v>68</v>
      </c>
      <c r="B69" s="4" t="s">
        <v>168</v>
      </c>
      <c r="C69" s="5" t="s">
        <v>526</v>
      </c>
      <c r="D69" s="4" t="s">
        <v>13</v>
      </c>
      <c r="E69" s="4">
        <v>14</v>
      </c>
      <c r="F69" s="4" t="s">
        <v>291</v>
      </c>
      <c r="G69" s="4">
        <v>3</v>
      </c>
      <c r="H69" s="4" t="s">
        <v>15</v>
      </c>
      <c r="I69" s="4" t="s">
        <v>523</v>
      </c>
      <c r="J69" s="4">
        <v>1</v>
      </c>
      <c r="K69" s="154" t="s">
        <v>530</v>
      </c>
      <c r="L69" s="262" t="s">
        <v>298</v>
      </c>
      <c r="M69" s="9"/>
      <c r="N69" s="147" t="s">
        <v>89</v>
      </c>
      <c r="O69" s="11">
        <v>4</v>
      </c>
      <c r="P69" s="178">
        <v>100000</v>
      </c>
      <c r="Q69" s="182">
        <f t="shared" si="21"/>
        <v>20000</v>
      </c>
      <c r="R69" s="205">
        <f t="shared" si="23"/>
        <v>120000</v>
      </c>
      <c r="S69" s="8">
        <v>1</v>
      </c>
      <c r="T69" s="240">
        <f t="shared" si="24"/>
        <v>120000</v>
      </c>
      <c r="U69" s="240">
        <f t="shared" si="25"/>
        <v>120000</v>
      </c>
    </row>
    <row r="70" spans="1:21" s="32" customFormat="1" ht="24.95" customHeight="1">
      <c r="A70" s="4">
        <v>69</v>
      </c>
      <c r="B70" s="4" t="s">
        <v>168</v>
      </c>
      <c r="C70" s="5" t="s">
        <v>526</v>
      </c>
      <c r="D70" s="4" t="s">
        <v>13</v>
      </c>
      <c r="E70" s="4">
        <v>14</v>
      </c>
      <c r="F70" s="4" t="s">
        <v>291</v>
      </c>
      <c r="G70" s="4">
        <v>3</v>
      </c>
      <c r="H70" s="4" t="s">
        <v>15</v>
      </c>
      <c r="I70" s="4" t="s">
        <v>523</v>
      </c>
      <c r="J70" s="4">
        <v>1</v>
      </c>
      <c r="K70" s="154" t="s">
        <v>531</v>
      </c>
      <c r="L70" s="262" t="s">
        <v>298</v>
      </c>
      <c r="M70" s="9"/>
      <c r="N70" s="147" t="s">
        <v>89</v>
      </c>
      <c r="O70" s="11">
        <v>4</v>
      </c>
      <c r="P70" s="178">
        <v>100000</v>
      </c>
      <c r="Q70" s="182">
        <f t="shared" si="21"/>
        <v>20000</v>
      </c>
      <c r="R70" s="205">
        <f t="shared" si="23"/>
        <v>120000</v>
      </c>
      <c r="S70" s="8">
        <v>1</v>
      </c>
      <c r="T70" s="240">
        <f t="shared" si="24"/>
        <v>120000</v>
      </c>
      <c r="U70" s="240">
        <f t="shared" si="25"/>
        <v>120000</v>
      </c>
    </row>
    <row r="71" spans="1:21" s="32" customFormat="1" ht="24.95" customHeight="1">
      <c r="A71" s="4">
        <v>70</v>
      </c>
      <c r="B71" s="4" t="s">
        <v>168</v>
      </c>
      <c r="C71" s="5" t="s">
        <v>526</v>
      </c>
      <c r="D71" s="4" t="s">
        <v>13</v>
      </c>
      <c r="E71" s="4">
        <v>14</v>
      </c>
      <c r="F71" s="4" t="s">
        <v>291</v>
      </c>
      <c r="G71" s="4">
        <v>4</v>
      </c>
      <c r="H71" s="4" t="s">
        <v>25</v>
      </c>
      <c r="I71" s="4" t="s">
        <v>523</v>
      </c>
      <c r="J71" s="4">
        <v>1</v>
      </c>
      <c r="K71" s="154" t="s">
        <v>300</v>
      </c>
      <c r="L71" s="262" t="s">
        <v>301</v>
      </c>
      <c r="M71" s="9" t="s">
        <v>302</v>
      </c>
      <c r="N71" s="147" t="s">
        <v>148</v>
      </c>
      <c r="O71" s="11">
        <v>5</v>
      </c>
      <c r="P71" s="178">
        <v>100000</v>
      </c>
      <c r="Q71" s="182">
        <f t="shared" si="21"/>
        <v>20000</v>
      </c>
      <c r="R71" s="205">
        <f t="shared" si="23"/>
        <v>120000</v>
      </c>
      <c r="S71" s="8">
        <v>1</v>
      </c>
      <c r="T71" s="240">
        <f t="shared" si="24"/>
        <v>120000</v>
      </c>
      <c r="U71" s="240">
        <f t="shared" si="25"/>
        <v>120000</v>
      </c>
    </row>
    <row r="72" spans="1:21" s="32" customFormat="1" ht="24.95" customHeight="1">
      <c r="A72" s="4">
        <v>71</v>
      </c>
      <c r="B72" s="4" t="s">
        <v>168</v>
      </c>
      <c r="C72" s="5" t="s">
        <v>526</v>
      </c>
      <c r="D72" s="4" t="s">
        <v>13</v>
      </c>
      <c r="E72" s="4">
        <v>14</v>
      </c>
      <c r="F72" s="4" t="s">
        <v>291</v>
      </c>
      <c r="G72" s="4">
        <v>5</v>
      </c>
      <c r="H72" s="4" t="s">
        <v>15</v>
      </c>
      <c r="I72" s="4" t="s">
        <v>523</v>
      </c>
      <c r="J72" s="4">
        <v>1</v>
      </c>
      <c r="K72" s="154" t="s">
        <v>303</v>
      </c>
      <c r="L72" s="262" t="s">
        <v>304</v>
      </c>
      <c r="M72" s="9" t="s">
        <v>305</v>
      </c>
      <c r="N72" s="147" t="s">
        <v>172</v>
      </c>
      <c r="O72" s="11">
        <v>6</v>
      </c>
      <c r="P72" s="178">
        <v>200000</v>
      </c>
      <c r="Q72" s="182">
        <f t="shared" si="21"/>
        <v>40000</v>
      </c>
      <c r="R72" s="205">
        <f t="shared" si="23"/>
        <v>240000</v>
      </c>
      <c r="S72" s="8">
        <v>1</v>
      </c>
      <c r="T72" s="240">
        <f t="shared" si="24"/>
        <v>240000</v>
      </c>
      <c r="U72" s="240">
        <f t="shared" si="25"/>
        <v>240000</v>
      </c>
    </row>
    <row r="73" spans="1:21" s="32" customFormat="1" ht="24.95" hidden="1" customHeight="1">
      <c r="A73" s="4"/>
      <c r="B73" s="4"/>
      <c r="C73" s="5" t="s">
        <v>526</v>
      </c>
      <c r="D73" s="4"/>
      <c r="E73" s="4">
        <v>15</v>
      </c>
      <c r="F73" s="4"/>
      <c r="G73" s="4">
        <v>1</v>
      </c>
      <c r="H73" s="4"/>
      <c r="I73" s="4"/>
      <c r="J73" s="4" t="s">
        <v>578</v>
      </c>
      <c r="K73" s="144"/>
      <c r="L73" s="154"/>
      <c r="M73" s="9"/>
      <c r="N73" s="147"/>
      <c r="O73" s="11"/>
      <c r="P73" s="178"/>
      <c r="Q73" s="182">
        <f t="shared" si="21"/>
        <v>0</v>
      </c>
      <c r="R73" s="205">
        <f t="shared" si="23"/>
        <v>0</v>
      </c>
      <c r="S73" s="8"/>
      <c r="T73" s="30"/>
      <c r="U73" s="31">
        <f t="shared" si="25"/>
        <v>0</v>
      </c>
    </row>
    <row r="74" spans="1:21" s="32" customFormat="1" ht="24.95" customHeight="1">
      <c r="A74" s="4">
        <v>73</v>
      </c>
      <c r="B74" s="4" t="s">
        <v>168</v>
      </c>
      <c r="C74" s="5" t="s">
        <v>526</v>
      </c>
      <c r="D74" s="4" t="s">
        <v>13</v>
      </c>
      <c r="E74" s="4">
        <v>15</v>
      </c>
      <c r="F74" s="4" t="s">
        <v>306</v>
      </c>
      <c r="G74" s="4">
        <v>2</v>
      </c>
      <c r="H74" s="4" t="s">
        <v>15</v>
      </c>
      <c r="I74" s="4" t="s">
        <v>523</v>
      </c>
      <c r="J74" s="4">
        <v>1</v>
      </c>
      <c r="K74" s="191" t="s">
        <v>310</v>
      </c>
      <c r="L74" s="264" t="s">
        <v>311</v>
      </c>
      <c r="M74" s="184" t="s">
        <v>312</v>
      </c>
      <c r="N74" s="189" t="s">
        <v>89</v>
      </c>
      <c r="O74" s="190">
        <v>4</v>
      </c>
      <c r="P74" s="192">
        <v>50000</v>
      </c>
      <c r="Q74" s="213">
        <f t="shared" si="21"/>
        <v>10000</v>
      </c>
      <c r="R74" s="205">
        <f t="shared" si="23"/>
        <v>60000</v>
      </c>
      <c r="S74" s="8">
        <v>1</v>
      </c>
      <c r="T74" s="217">
        <f>R74</f>
        <v>60000</v>
      </c>
      <c r="U74" s="240">
        <f t="shared" si="25"/>
        <v>60000</v>
      </c>
    </row>
    <row r="75" spans="1:21" s="32" customFormat="1" ht="24.95" customHeight="1">
      <c r="A75" s="4">
        <v>74</v>
      </c>
      <c r="B75" s="4" t="s">
        <v>168</v>
      </c>
      <c r="C75" s="5" t="s">
        <v>526</v>
      </c>
      <c r="D75" s="4" t="s">
        <v>13</v>
      </c>
      <c r="E75" s="4">
        <v>15</v>
      </c>
      <c r="F75" s="4" t="s">
        <v>306</v>
      </c>
      <c r="G75" s="4">
        <v>3</v>
      </c>
      <c r="H75" s="4" t="s">
        <v>15</v>
      </c>
      <c r="I75" s="4" t="s">
        <v>523</v>
      </c>
      <c r="J75" s="4">
        <v>1</v>
      </c>
      <c r="K75" s="193" t="s">
        <v>313</v>
      </c>
      <c r="L75" s="265" t="s">
        <v>314</v>
      </c>
      <c r="M75" s="194" t="s">
        <v>315</v>
      </c>
      <c r="N75" s="195" t="s">
        <v>89</v>
      </c>
      <c r="O75" s="196">
        <v>4</v>
      </c>
      <c r="P75" s="210">
        <v>500000</v>
      </c>
      <c r="Q75" s="211">
        <f t="shared" si="21"/>
        <v>100000</v>
      </c>
      <c r="R75" s="205">
        <f t="shared" si="23"/>
        <v>600000</v>
      </c>
      <c r="S75" s="8">
        <v>1</v>
      </c>
      <c r="T75" s="217">
        <f t="shared" ref="T75:T81" si="26">R75</f>
        <v>600000</v>
      </c>
      <c r="U75" s="240">
        <f t="shared" si="25"/>
        <v>600000</v>
      </c>
    </row>
    <row r="76" spans="1:21" s="32" customFormat="1" ht="24.95" customHeight="1">
      <c r="A76" s="4">
        <v>75</v>
      </c>
      <c r="B76" s="4" t="s">
        <v>168</v>
      </c>
      <c r="C76" s="5" t="s">
        <v>526</v>
      </c>
      <c r="D76" s="4" t="s">
        <v>13</v>
      </c>
      <c r="E76" s="4">
        <v>15</v>
      </c>
      <c r="F76" s="4" t="s">
        <v>306</v>
      </c>
      <c r="G76" s="4">
        <v>4</v>
      </c>
      <c r="H76" s="4" t="s">
        <v>15</v>
      </c>
      <c r="I76" s="4" t="s">
        <v>523</v>
      </c>
      <c r="J76" s="4">
        <v>1</v>
      </c>
      <c r="K76" s="193" t="s">
        <v>316</v>
      </c>
      <c r="L76" s="265" t="s">
        <v>317</v>
      </c>
      <c r="M76" s="194" t="s">
        <v>318</v>
      </c>
      <c r="N76" s="195" t="s">
        <v>148</v>
      </c>
      <c r="O76" s="196">
        <v>5</v>
      </c>
      <c r="P76" s="210">
        <v>50000</v>
      </c>
      <c r="Q76" s="211">
        <f t="shared" si="21"/>
        <v>10000</v>
      </c>
      <c r="R76" s="205">
        <f t="shared" si="23"/>
        <v>60000</v>
      </c>
      <c r="S76" s="8">
        <v>1</v>
      </c>
      <c r="T76" s="217">
        <f t="shared" si="26"/>
        <v>60000</v>
      </c>
      <c r="U76" s="240">
        <f t="shared" si="25"/>
        <v>60000</v>
      </c>
    </row>
    <row r="77" spans="1:21" s="32" customFormat="1" ht="24.95" customHeight="1">
      <c r="A77" s="4">
        <v>76</v>
      </c>
      <c r="B77" s="4" t="s">
        <v>168</v>
      </c>
      <c r="C77" s="5" t="s">
        <v>526</v>
      </c>
      <c r="D77" s="4" t="s">
        <v>13</v>
      </c>
      <c r="E77" s="4">
        <v>15</v>
      </c>
      <c r="F77" s="4" t="s">
        <v>306</v>
      </c>
      <c r="G77" s="4">
        <v>4</v>
      </c>
      <c r="H77" s="4" t="s">
        <v>15</v>
      </c>
      <c r="I77" s="4" t="s">
        <v>523</v>
      </c>
      <c r="J77" s="4">
        <v>1</v>
      </c>
      <c r="K77" s="193" t="s">
        <v>532</v>
      </c>
      <c r="L77" s="265" t="s">
        <v>317</v>
      </c>
      <c r="M77" s="194"/>
      <c r="N77" s="195" t="s">
        <v>94</v>
      </c>
      <c r="O77" s="196">
        <v>3</v>
      </c>
      <c r="P77" s="210">
        <v>50000</v>
      </c>
      <c r="Q77" s="211">
        <f t="shared" si="21"/>
        <v>10000</v>
      </c>
      <c r="R77" s="205">
        <f t="shared" si="23"/>
        <v>60000</v>
      </c>
      <c r="S77" s="8">
        <v>1</v>
      </c>
      <c r="T77" s="217">
        <f t="shared" si="26"/>
        <v>60000</v>
      </c>
      <c r="U77" s="240">
        <f t="shared" si="25"/>
        <v>60000</v>
      </c>
    </row>
    <row r="78" spans="1:21" s="32" customFormat="1" ht="24.95" customHeight="1">
      <c r="A78" s="4">
        <v>77</v>
      </c>
      <c r="B78" s="4" t="s">
        <v>168</v>
      </c>
      <c r="C78" s="5" t="s">
        <v>526</v>
      </c>
      <c r="D78" s="4" t="s">
        <v>13</v>
      </c>
      <c r="E78" s="4">
        <v>16</v>
      </c>
      <c r="F78" s="23" t="s">
        <v>319</v>
      </c>
      <c r="G78" s="23">
        <v>1</v>
      </c>
      <c r="H78" s="4" t="s">
        <v>15</v>
      </c>
      <c r="I78" s="4" t="s">
        <v>523</v>
      </c>
      <c r="J78" s="4">
        <v>1</v>
      </c>
      <c r="K78" s="197" t="s">
        <v>320</v>
      </c>
      <c r="L78" s="266" t="s">
        <v>321</v>
      </c>
      <c r="M78" s="194" t="s">
        <v>322</v>
      </c>
      <c r="N78" s="198" t="s">
        <v>267</v>
      </c>
      <c r="O78" s="196">
        <v>12</v>
      </c>
      <c r="P78" s="251">
        <v>200000</v>
      </c>
      <c r="Q78" s="252">
        <f t="shared" si="21"/>
        <v>40000</v>
      </c>
      <c r="R78" s="205">
        <v>80000</v>
      </c>
      <c r="S78" s="8">
        <v>1</v>
      </c>
      <c r="T78" s="217">
        <f t="shared" si="26"/>
        <v>80000</v>
      </c>
      <c r="U78" s="240">
        <f t="shared" si="25"/>
        <v>80000</v>
      </c>
    </row>
    <row r="79" spans="1:21" s="32" customFormat="1" ht="24.95" customHeight="1">
      <c r="A79" s="4">
        <v>78</v>
      </c>
      <c r="B79" s="4" t="s">
        <v>168</v>
      </c>
      <c r="C79" s="5" t="s">
        <v>526</v>
      </c>
      <c r="D79" s="4" t="s">
        <v>13</v>
      </c>
      <c r="E79" s="4">
        <v>16</v>
      </c>
      <c r="F79" s="23" t="s">
        <v>319</v>
      </c>
      <c r="G79" s="23">
        <v>1</v>
      </c>
      <c r="H79" s="4" t="s">
        <v>15</v>
      </c>
      <c r="I79" s="4" t="s">
        <v>523</v>
      </c>
      <c r="J79" s="4">
        <v>1</v>
      </c>
      <c r="K79" s="197" t="s">
        <v>533</v>
      </c>
      <c r="L79" s="266" t="s">
        <v>321</v>
      </c>
      <c r="M79" s="194"/>
      <c r="N79" s="199" t="s">
        <v>492</v>
      </c>
      <c r="O79" s="196">
        <v>4</v>
      </c>
      <c r="P79" s="251"/>
      <c r="Q79" s="252"/>
      <c r="R79" s="205">
        <v>80000</v>
      </c>
      <c r="S79" s="8">
        <v>1</v>
      </c>
      <c r="T79" s="217">
        <f>R79</f>
        <v>80000</v>
      </c>
      <c r="U79" s="240">
        <f t="shared" si="25"/>
        <v>80000</v>
      </c>
    </row>
    <row r="80" spans="1:21" s="32" customFormat="1" ht="24.95" customHeight="1">
      <c r="A80" s="4">
        <v>79</v>
      </c>
      <c r="B80" s="4" t="s">
        <v>168</v>
      </c>
      <c r="C80" s="5" t="s">
        <v>526</v>
      </c>
      <c r="D80" s="4" t="s">
        <v>13</v>
      </c>
      <c r="E80" s="4">
        <v>16</v>
      </c>
      <c r="F80" s="23" t="s">
        <v>319</v>
      </c>
      <c r="G80" s="23">
        <v>1</v>
      </c>
      <c r="H80" s="4" t="s">
        <v>570</v>
      </c>
      <c r="I80" s="4" t="s">
        <v>571</v>
      </c>
      <c r="J80" s="4">
        <v>1</v>
      </c>
      <c r="K80" s="227" t="s">
        <v>572</v>
      </c>
      <c r="L80" s="267" t="s">
        <v>573</v>
      </c>
      <c r="M80" s="227"/>
      <c r="N80" s="196" t="s">
        <v>568</v>
      </c>
      <c r="O80" s="196">
        <v>2</v>
      </c>
      <c r="P80" s="251"/>
      <c r="Q80" s="252"/>
      <c r="R80" s="205">
        <v>80000</v>
      </c>
      <c r="S80" s="8">
        <v>1</v>
      </c>
      <c r="T80" s="217">
        <f t="shared" si="26"/>
        <v>80000</v>
      </c>
      <c r="U80" s="240">
        <f t="shared" si="25"/>
        <v>80000</v>
      </c>
    </row>
    <row r="81" spans="1:21" s="32" customFormat="1" ht="24.95" customHeight="1">
      <c r="A81" s="4">
        <v>80</v>
      </c>
      <c r="B81" s="4" t="s">
        <v>168</v>
      </c>
      <c r="C81" s="5" t="s">
        <v>526</v>
      </c>
      <c r="D81" s="4" t="s">
        <v>13</v>
      </c>
      <c r="E81" s="4">
        <v>16</v>
      </c>
      <c r="F81" s="23" t="s">
        <v>319</v>
      </c>
      <c r="G81" s="23">
        <v>2</v>
      </c>
      <c r="H81" s="4" t="s">
        <v>15</v>
      </c>
      <c r="I81" s="4" t="s">
        <v>523</v>
      </c>
      <c r="J81" s="4">
        <v>1</v>
      </c>
      <c r="K81" s="185" t="s">
        <v>323</v>
      </c>
      <c r="L81" s="268" t="s">
        <v>324</v>
      </c>
      <c r="M81" s="186" t="s">
        <v>325</v>
      </c>
      <c r="N81" s="187" t="s">
        <v>567</v>
      </c>
      <c r="O81" s="188">
        <v>4</v>
      </c>
      <c r="P81" s="212">
        <v>300000</v>
      </c>
      <c r="Q81" s="214">
        <f t="shared" si="21"/>
        <v>60000</v>
      </c>
      <c r="R81" s="205">
        <f t="shared" si="23"/>
        <v>360000</v>
      </c>
      <c r="S81" s="8">
        <v>1</v>
      </c>
      <c r="T81" s="217">
        <f t="shared" si="26"/>
        <v>360000</v>
      </c>
      <c r="U81" s="240">
        <f t="shared" si="25"/>
        <v>360000</v>
      </c>
    </row>
    <row r="82" spans="1:21" s="32" customFormat="1" ht="24.95" hidden="1" customHeight="1">
      <c r="A82" s="4"/>
      <c r="B82" s="4"/>
      <c r="C82" s="5" t="s">
        <v>526</v>
      </c>
      <c r="D82" s="4"/>
      <c r="E82" s="4">
        <v>18</v>
      </c>
      <c r="F82" s="4"/>
      <c r="G82" s="4">
        <v>1</v>
      </c>
      <c r="H82" s="4"/>
      <c r="I82" s="4"/>
      <c r="J82" s="4" t="s">
        <v>579</v>
      </c>
      <c r="K82" s="144"/>
      <c r="L82" s="154"/>
      <c r="M82" s="9"/>
      <c r="N82" s="147"/>
      <c r="O82" s="11"/>
      <c r="P82" s="228"/>
      <c r="Q82" s="182">
        <f t="shared" si="21"/>
        <v>0</v>
      </c>
      <c r="R82" s="205">
        <f t="shared" si="23"/>
        <v>0</v>
      </c>
      <c r="S82" s="8"/>
      <c r="T82" s="30"/>
      <c r="U82" s="31">
        <f t="shared" si="25"/>
        <v>0</v>
      </c>
    </row>
    <row r="83" spans="1:21" s="32" customFormat="1" ht="24.95" customHeight="1">
      <c r="A83" s="4">
        <v>82</v>
      </c>
      <c r="B83" s="4" t="s">
        <v>168</v>
      </c>
      <c r="C83" s="5" t="s">
        <v>526</v>
      </c>
      <c r="D83" s="4" t="s">
        <v>13</v>
      </c>
      <c r="E83" s="4">
        <v>18</v>
      </c>
      <c r="F83" s="4" t="s">
        <v>326</v>
      </c>
      <c r="G83" s="4">
        <v>2</v>
      </c>
      <c r="H83" s="4" t="s">
        <v>15</v>
      </c>
      <c r="I83" s="4" t="s">
        <v>523</v>
      </c>
      <c r="J83" s="4">
        <v>1</v>
      </c>
      <c r="K83" s="144" t="s">
        <v>333</v>
      </c>
      <c r="L83" s="262" t="s">
        <v>334</v>
      </c>
      <c r="M83" s="9" t="s">
        <v>335</v>
      </c>
      <c r="N83" s="147" t="s">
        <v>172</v>
      </c>
      <c r="O83" s="11">
        <v>6</v>
      </c>
      <c r="P83" s="253">
        <v>300000</v>
      </c>
      <c r="Q83" s="256">
        <f t="shared" si="21"/>
        <v>60000</v>
      </c>
      <c r="R83" s="205">
        <v>90000</v>
      </c>
      <c r="S83" s="8">
        <v>1</v>
      </c>
      <c r="T83" s="217">
        <f>R83</f>
        <v>90000</v>
      </c>
      <c r="U83" s="240">
        <f t="shared" si="25"/>
        <v>90000</v>
      </c>
    </row>
    <row r="84" spans="1:21" s="32" customFormat="1" ht="31.5" customHeight="1">
      <c r="A84" s="4">
        <v>83</v>
      </c>
      <c r="B84" s="4" t="s">
        <v>168</v>
      </c>
      <c r="C84" s="5" t="s">
        <v>526</v>
      </c>
      <c r="D84" s="4" t="s">
        <v>13</v>
      </c>
      <c r="E84" s="4">
        <v>18</v>
      </c>
      <c r="F84" s="4" t="s">
        <v>326</v>
      </c>
      <c r="G84" s="4">
        <v>2</v>
      </c>
      <c r="H84" s="4" t="s">
        <v>15</v>
      </c>
      <c r="I84" s="4" t="s">
        <v>523</v>
      </c>
      <c r="J84" s="4">
        <v>1</v>
      </c>
      <c r="K84" s="144" t="s">
        <v>539</v>
      </c>
      <c r="L84" s="262" t="s">
        <v>334</v>
      </c>
      <c r="M84" s="9" t="s">
        <v>588</v>
      </c>
      <c r="N84" s="147" t="s">
        <v>267</v>
      </c>
      <c r="O84" s="11">
        <v>12</v>
      </c>
      <c r="P84" s="254"/>
      <c r="Q84" s="257"/>
      <c r="R84" s="205">
        <v>90000</v>
      </c>
      <c r="S84" s="8">
        <v>1</v>
      </c>
      <c r="T84" s="217">
        <f t="shared" ref="T84:T88" si="27">R84</f>
        <v>90000</v>
      </c>
      <c r="U84" s="240">
        <f t="shared" si="25"/>
        <v>90000</v>
      </c>
    </row>
    <row r="85" spans="1:21" s="32" customFormat="1" ht="24.95" customHeight="1">
      <c r="A85" s="4">
        <v>84</v>
      </c>
      <c r="B85" s="4" t="s">
        <v>168</v>
      </c>
      <c r="C85" s="5" t="s">
        <v>526</v>
      </c>
      <c r="D85" s="4" t="s">
        <v>13</v>
      </c>
      <c r="E85" s="4">
        <v>18</v>
      </c>
      <c r="F85" s="4" t="s">
        <v>326</v>
      </c>
      <c r="G85" s="4">
        <v>2</v>
      </c>
      <c r="H85" s="4" t="s">
        <v>15</v>
      </c>
      <c r="I85" s="4" t="s">
        <v>523</v>
      </c>
      <c r="J85" s="4">
        <v>1</v>
      </c>
      <c r="K85" s="144" t="s">
        <v>540</v>
      </c>
      <c r="L85" s="262" t="s">
        <v>334</v>
      </c>
      <c r="M85" s="9" t="s">
        <v>589</v>
      </c>
      <c r="N85" s="147" t="s">
        <v>267</v>
      </c>
      <c r="O85" s="11">
        <v>12</v>
      </c>
      <c r="P85" s="254"/>
      <c r="Q85" s="257"/>
      <c r="R85" s="205">
        <v>90000</v>
      </c>
      <c r="S85" s="8">
        <v>1</v>
      </c>
      <c r="T85" s="217">
        <f t="shared" si="27"/>
        <v>90000</v>
      </c>
      <c r="U85" s="240">
        <f t="shared" si="25"/>
        <v>90000</v>
      </c>
    </row>
    <row r="86" spans="1:21" s="32" customFormat="1" ht="24.95" customHeight="1">
      <c r="A86" s="4">
        <v>85</v>
      </c>
      <c r="B86" s="4" t="s">
        <v>168</v>
      </c>
      <c r="C86" s="5" t="s">
        <v>526</v>
      </c>
      <c r="D86" s="4" t="s">
        <v>13</v>
      </c>
      <c r="E86" s="4">
        <v>18</v>
      </c>
      <c r="F86" s="4" t="s">
        <v>326</v>
      </c>
      <c r="G86" s="4">
        <v>2</v>
      </c>
      <c r="H86" s="4" t="s">
        <v>15</v>
      </c>
      <c r="I86" s="4" t="s">
        <v>523</v>
      </c>
      <c r="J86" s="4">
        <v>1</v>
      </c>
      <c r="K86" s="144" t="s">
        <v>541</v>
      </c>
      <c r="L86" s="262" t="s">
        <v>334</v>
      </c>
      <c r="M86" s="9"/>
      <c r="N86" s="147" t="s">
        <v>89</v>
      </c>
      <c r="O86" s="11">
        <v>4</v>
      </c>
      <c r="P86" s="255"/>
      <c r="Q86" s="258"/>
      <c r="R86" s="205">
        <v>90000</v>
      </c>
      <c r="S86" s="8">
        <v>1</v>
      </c>
      <c r="T86" s="217">
        <f t="shared" si="27"/>
        <v>90000</v>
      </c>
      <c r="U86" s="240">
        <f t="shared" si="25"/>
        <v>90000</v>
      </c>
    </row>
    <row r="87" spans="1:21" s="32" customFormat="1" ht="24.95" customHeight="1">
      <c r="A87" s="4">
        <v>86</v>
      </c>
      <c r="B87" s="4" t="s">
        <v>168</v>
      </c>
      <c r="C87" s="5" t="s">
        <v>526</v>
      </c>
      <c r="D87" s="4" t="s">
        <v>13</v>
      </c>
      <c r="E87" s="4">
        <v>19</v>
      </c>
      <c r="F87" s="4" t="s">
        <v>349</v>
      </c>
      <c r="G87" s="11">
        <v>1</v>
      </c>
      <c r="H87" s="4" t="s">
        <v>472</v>
      </c>
      <c r="I87" s="4" t="s">
        <v>523</v>
      </c>
      <c r="J87" s="4">
        <v>1</v>
      </c>
      <c r="K87" s="158" t="s">
        <v>534</v>
      </c>
      <c r="L87" s="269" t="s">
        <v>591</v>
      </c>
      <c r="M87" s="9" t="s">
        <v>590</v>
      </c>
      <c r="N87" s="147" t="s">
        <v>267</v>
      </c>
      <c r="O87" s="11">
        <v>12</v>
      </c>
      <c r="P87" s="259">
        <v>300000</v>
      </c>
      <c r="Q87" s="256">
        <f t="shared" si="21"/>
        <v>60000</v>
      </c>
      <c r="R87" s="205">
        <v>180000</v>
      </c>
      <c r="S87" s="8">
        <v>1</v>
      </c>
      <c r="T87" s="217">
        <f t="shared" si="27"/>
        <v>180000</v>
      </c>
      <c r="U87" s="240">
        <f t="shared" si="25"/>
        <v>180000</v>
      </c>
    </row>
    <row r="88" spans="1:21" s="32" customFormat="1" ht="24.95" customHeight="1">
      <c r="A88" s="4">
        <v>87</v>
      </c>
      <c r="B88" s="4" t="s">
        <v>168</v>
      </c>
      <c r="C88" s="5" t="s">
        <v>526</v>
      </c>
      <c r="D88" s="4" t="s">
        <v>13</v>
      </c>
      <c r="E88" s="4">
        <v>19</v>
      </c>
      <c r="F88" s="4" t="s">
        <v>535</v>
      </c>
      <c r="G88" s="11">
        <v>2</v>
      </c>
      <c r="H88" s="4" t="s">
        <v>472</v>
      </c>
      <c r="I88" s="4" t="s">
        <v>523</v>
      </c>
      <c r="J88" s="4">
        <v>1</v>
      </c>
      <c r="K88" s="158" t="s">
        <v>536</v>
      </c>
      <c r="L88" s="269" t="s">
        <v>537</v>
      </c>
      <c r="M88" s="9"/>
      <c r="N88" s="147" t="s">
        <v>267</v>
      </c>
      <c r="O88" s="11">
        <v>12</v>
      </c>
      <c r="P88" s="260"/>
      <c r="Q88" s="258"/>
      <c r="R88" s="205">
        <v>180000</v>
      </c>
      <c r="S88" s="8">
        <v>1</v>
      </c>
      <c r="T88" s="217">
        <f t="shared" si="27"/>
        <v>180000</v>
      </c>
      <c r="U88" s="240">
        <f t="shared" si="25"/>
        <v>180000</v>
      </c>
    </row>
    <row r="89" spans="1:21" s="32" customFormat="1" ht="24.95" customHeight="1">
      <c r="A89" s="4">
        <v>88</v>
      </c>
      <c r="B89" s="4" t="s">
        <v>455</v>
      </c>
      <c r="C89" s="5" t="s">
        <v>526</v>
      </c>
      <c r="D89" s="4" t="s">
        <v>13</v>
      </c>
      <c r="E89" s="4">
        <v>20</v>
      </c>
      <c r="F89" s="4" t="s">
        <v>538</v>
      </c>
      <c r="G89" s="4">
        <v>1</v>
      </c>
      <c r="H89" s="4" t="s">
        <v>472</v>
      </c>
      <c r="I89" s="4" t="s">
        <v>461</v>
      </c>
      <c r="J89" s="4">
        <v>1</v>
      </c>
      <c r="K89" s="154" t="s">
        <v>542</v>
      </c>
      <c r="L89" s="262" t="s">
        <v>543</v>
      </c>
      <c r="M89" s="9" t="s">
        <v>544</v>
      </c>
      <c r="N89" s="147" t="s">
        <v>567</v>
      </c>
      <c r="O89" s="11">
        <v>4</v>
      </c>
      <c r="P89" s="202">
        <v>500000</v>
      </c>
      <c r="Q89" s="182">
        <f t="shared" si="21"/>
        <v>100000</v>
      </c>
      <c r="R89" s="205">
        <f t="shared" ref="R89:R97" si="28">P89+Q89</f>
        <v>600000</v>
      </c>
      <c r="S89" s="8">
        <v>1</v>
      </c>
      <c r="T89" s="240">
        <f>R89</f>
        <v>600000</v>
      </c>
      <c r="U89" s="240">
        <f t="shared" si="25"/>
        <v>600000</v>
      </c>
    </row>
    <row r="90" spans="1:21" s="32" customFormat="1" ht="24.95" customHeight="1">
      <c r="A90" s="4">
        <v>89</v>
      </c>
      <c r="B90" s="4" t="s">
        <v>12</v>
      </c>
      <c r="C90" s="5" t="s">
        <v>526</v>
      </c>
      <c r="D90" s="4" t="s">
        <v>13</v>
      </c>
      <c r="E90" s="4">
        <v>20</v>
      </c>
      <c r="F90" s="4" t="s">
        <v>538</v>
      </c>
      <c r="G90" s="4">
        <v>2</v>
      </c>
      <c r="H90" s="4" t="s">
        <v>15</v>
      </c>
      <c r="I90" s="4" t="s">
        <v>523</v>
      </c>
      <c r="J90" s="4">
        <v>1</v>
      </c>
      <c r="K90" s="144" t="s">
        <v>134</v>
      </c>
      <c r="L90" s="262" t="s">
        <v>134</v>
      </c>
      <c r="M90" s="2" t="s">
        <v>135</v>
      </c>
      <c r="N90" s="2" t="s">
        <v>19</v>
      </c>
      <c r="O90" s="15">
        <v>6</v>
      </c>
      <c r="P90" s="175">
        <v>110</v>
      </c>
      <c r="Q90" s="29">
        <f t="shared" ref="Q90:Q92" si="29">P90*0.2</f>
        <v>22</v>
      </c>
      <c r="R90" s="29">
        <f t="shared" si="28"/>
        <v>132</v>
      </c>
      <c r="S90" s="8">
        <v>1</v>
      </c>
      <c r="T90" s="240">
        <f t="shared" ref="T90:T91" si="30">R90*1170</f>
        <v>154440</v>
      </c>
      <c r="U90" s="240">
        <f t="shared" si="25"/>
        <v>154440</v>
      </c>
    </row>
    <row r="91" spans="1:21" s="32" customFormat="1" ht="24.95" customHeight="1">
      <c r="A91" s="4">
        <v>90</v>
      </c>
      <c r="B91" s="4" t="s">
        <v>12</v>
      </c>
      <c r="C91" s="5" t="s">
        <v>526</v>
      </c>
      <c r="D91" s="4" t="s">
        <v>13</v>
      </c>
      <c r="E91" s="4">
        <v>20</v>
      </c>
      <c r="F91" s="4" t="s">
        <v>538</v>
      </c>
      <c r="G91" s="4">
        <v>3</v>
      </c>
      <c r="H91" s="4" t="s">
        <v>15</v>
      </c>
      <c r="I91" s="4" t="s">
        <v>523</v>
      </c>
      <c r="J91" s="4">
        <v>1</v>
      </c>
      <c r="K91" s="144" t="s">
        <v>139</v>
      </c>
      <c r="L91" s="262" t="s">
        <v>140</v>
      </c>
      <c r="M91" s="2" t="s">
        <v>141</v>
      </c>
      <c r="N91" s="2" t="s">
        <v>22</v>
      </c>
      <c r="O91" s="15">
        <v>12</v>
      </c>
      <c r="P91" s="175">
        <v>77</v>
      </c>
      <c r="Q91" s="29">
        <f t="shared" si="29"/>
        <v>15.4</v>
      </c>
      <c r="R91" s="29">
        <f t="shared" si="28"/>
        <v>92.4</v>
      </c>
      <c r="S91" s="8">
        <v>1</v>
      </c>
      <c r="T91" s="240">
        <f t="shared" si="30"/>
        <v>108108</v>
      </c>
      <c r="U91" s="240">
        <f t="shared" si="25"/>
        <v>108108</v>
      </c>
    </row>
    <row r="92" spans="1:21" s="32" customFormat="1" ht="24.95" customHeight="1">
      <c r="A92" s="4">
        <v>91</v>
      </c>
      <c r="B92" s="2" t="s">
        <v>168</v>
      </c>
      <c r="C92" s="5" t="s">
        <v>526</v>
      </c>
      <c r="D92" s="4" t="s">
        <v>13</v>
      </c>
      <c r="E92" s="4">
        <v>20</v>
      </c>
      <c r="F92" s="4" t="s">
        <v>133</v>
      </c>
      <c r="G92" s="4">
        <v>4</v>
      </c>
      <c r="H92" s="4" t="s">
        <v>15</v>
      </c>
      <c r="I92" s="4" t="s">
        <v>523</v>
      </c>
      <c r="J92" s="4">
        <v>1</v>
      </c>
      <c r="K92" s="159" t="s">
        <v>336</v>
      </c>
      <c r="L92" s="229" t="s">
        <v>337</v>
      </c>
      <c r="M92" s="9" t="s">
        <v>338</v>
      </c>
      <c r="N92" s="148" t="s">
        <v>89</v>
      </c>
      <c r="O92" s="11">
        <v>4</v>
      </c>
      <c r="P92" s="202">
        <v>100000</v>
      </c>
      <c r="Q92" s="182">
        <f t="shared" si="29"/>
        <v>20000</v>
      </c>
      <c r="R92" s="205">
        <f t="shared" si="28"/>
        <v>120000</v>
      </c>
      <c r="S92" s="8">
        <v>1</v>
      </c>
      <c r="T92" s="240">
        <f>R92</f>
        <v>120000</v>
      </c>
      <c r="U92" s="240">
        <f t="shared" si="25"/>
        <v>120000</v>
      </c>
    </row>
    <row r="93" spans="1:21" s="32" customFormat="1" ht="24.95" customHeight="1">
      <c r="A93" s="4">
        <v>92</v>
      </c>
      <c r="B93" s="4" t="s">
        <v>459</v>
      </c>
      <c r="C93" s="5" t="s">
        <v>526</v>
      </c>
      <c r="D93" s="4" t="s">
        <v>13</v>
      </c>
      <c r="E93" s="4">
        <v>21</v>
      </c>
      <c r="F93" s="4" t="s">
        <v>144</v>
      </c>
      <c r="G93" s="4">
        <v>1</v>
      </c>
      <c r="H93" s="4" t="s">
        <v>15</v>
      </c>
      <c r="I93" s="4" t="s">
        <v>523</v>
      </c>
      <c r="J93" s="4">
        <v>1</v>
      </c>
      <c r="K93" s="144" t="s">
        <v>145</v>
      </c>
      <c r="L93" s="262" t="s">
        <v>146</v>
      </c>
      <c r="M93" s="2" t="s">
        <v>147</v>
      </c>
      <c r="N93" s="2" t="s">
        <v>148</v>
      </c>
      <c r="O93" s="15">
        <v>5</v>
      </c>
      <c r="P93" s="175">
        <v>395</v>
      </c>
      <c r="Q93" s="29">
        <f t="shared" ref="Q93:Q97" si="31">P93*0.2</f>
        <v>79</v>
      </c>
      <c r="R93" s="29">
        <f t="shared" si="28"/>
        <v>474</v>
      </c>
      <c r="S93" s="8">
        <v>1</v>
      </c>
      <c r="T93" s="240">
        <f t="shared" ref="T93:T94" si="32">R93*1170</f>
        <v>554580</v>
      </c>
      <c r="U93" s="240">
        <f t="shared" si="25"/>
        <v>554580</v>
      </c>
    </row>
    <row r="94" spans="1:21" s="32" customFormat="1" ht="24.95" customHeight="1">
      <c r="A94" s="4">
        <v>93</v>
      </c>
      <c r="B94" s="4" t="s">
        <v>459</v>
      </c>
      <c r="C94" s="5" t="s">
        <v>526</v>
      </c>
      <c r="D94" s="4" t="s">
        <v>13</v>
      </c>
      <c r="E94" s="4">
        <v>21</v>
      </c>
      <c r="F94" s="4" t="s">
        <v>144</v>
      </c>
      <c r="G94" s="4">
        <v>2</v>
      </c>
      <c r="H94" s="4" t="s">
        <v>15</v>
      </c>
      <c r="I94" s="4" t="s">
        <v>523</v>
      </c>
      <c r="J94" s="4">
        <v>1</v>
      </c>
      <c r="K94" s="144" t="s">
        <v>149</v>
      </c>
      <c r="L94" s="262" t="s">
        <v>150</v>
      </c>
      <c r="M94" s="2" t="s">
        <v>151</v>
      </c>
      <c r="N94" s="2" t="s">
        <v>152</v>
      </c>
      <c r="O94" s="15">
        <v>11</v>
      </c>
      <c r="P94" s="175">
        <v>220</v>
      </c>
      <c r="Q94" s="29">
        <f t="shared" si="31"/>
        <v>44</v>
      </c>
      <c r="R94" s="29">
        <f t="shared" si="28"/>
        <v>264</v>
      </c>
      <c r="S94" s="8">
        <v>1</v>
      </c>
      <c r="T94" s="240">
        <f t="shared" si="32"/>
        <v>308880</v>
      </c>
      <c r="U94" s="240">
        <f t="shared" si="25"/>
        <v>308880</v>
      </c>
    </row>
    <row r="95" spans="1:21" s="32" customFormat="1" ht="24.95" customHeight="1">
      <c r="A95" s="4">
        <v>94</v>
      </c>
      <c r="B95" s="4" t="s">
        <v>455</v>
      </c>
      <c r="C95" s="5" t="s">
        <v>526</v>
      </c>
      <c r="D95" s="4" t="s">
        <v>13</v>
      </c>
      <c r="E95" s="4">
        <v>22</v>
      </c>
      <c r="F95" s="4" t="s">
        <v>545</v>
      </c>
      <c r="G95" s="4">
        <v>1</v>
      </c>
      <c r="H95" s="4" t="s">
        <v>472</v>
      </c>
      <c r="I95" s="4" t="s">
        <v>461</v>
      </c>
      <c r="J95" s="4">
        <v>1</v>
      </c>
      <c r="K95" s="144" t="s">
        <v>546</v>
      </c>
      <c r="L95" s="262" t="s">
        <v>346</v>
      </c>
      <c r="M95" s="9"/>
      <c r="N95" s="147" t="s">
        <v>172</v>
      </c>
      <c r="O95" s="11">
        <v>6</v>
      </c>
      <c r="P95" s="202">
        <v>300000</v>
      </c>
      <c r="Q95" s="182">
        <f t="shared" si="31"/>
        <v>60000</v>
      </c>
      <c r="R95" s="205">
        <f t="shared" si="28"/>
        <v>360000</v>
      </c>
      <c r="S95" s="8">
        <v>1</v>
      </c>
      <c r="T95" s="240">
        <f>R95</f>
        <v>360000</v>
      </c>
      <c r="U95" s="240">
        <f t="shared" si="25"/>
        <v>360000</v>
      </c>
    </row>
    <row r="96" spans="1:21" s="32" customFormat="1" ht="24.95" customHeight="1">
      <c r="A96" s="4">
        <v>95</v>
      </c>
      <c r="B96" s="4" t="s">
        <v>455</v>
      </c>
      <c r="C96" s="5" t="s">
        <v>526</v>
      </c>
      <c r="D96" s="4" t="s">
        <v>13</v>
      </c>
      <c r="E96" s="4">
        <v>22</v>
      </c>
      <c r="F96" s="4" t="s">
        <v>545</v>
      </c>
      <c r="G96" s="4">
        <v>2</v>
      </c>
      <c r="H96" s="4" t="s">
        <v>471</v>
      </c>
      <c r="I96" s="4" t="s">
        <v>461</v>
      </c>
      <c r="J96" s="4">
        <v>1</v>
      </c>
      <c r="K96" s="144" t="s">
        <v>547</v>
      </c>
      <c r="L96" s="262" t="s">
        <v>550</v>
      </c>
      <c r="M96" s="9" t="s">
        <v>551</v>
      </c>
      <c r="N96" s="147" t="s">
        <v>567</v>
      </c>
      <c r="O96" s="11">
        <v>4</v>
      </c>
      <c r="P96" s="202">
        <v>100000</v>
      </c>
      <c r="Q96" s="182">
        <f t="shared" si="31"/>
        <v>20000</v>
      </c>
      <c r="R96" s="205">
        <f t="shared" si="28"/>
        <v>120000</v>
      </c>
      <c r="S96" s="8">
        <v>1</v>
      </c>
      <c r="T96" s="240">
        <f t="shared" ref="T96:T97" si="33">R96</f>
        <v>120000</v>
      </c>
      <c r="U96" s="240">
        <f t="shared" si="25"/>
        <v>120000</v>
      </c>
    </row>
    <row r="97" spans="1:21" s="32" customFormat="1" ht="24.95" customHeight="1">
      <c r="A97" s="4">
        <v>96</v>
      </c>
      <c r="B97" s="4" t="s">
        <v>455</v>
      </c>
      <c r="C97" s="5" t="s">
        <v>526</v>
      </c>
      <c r="D97" s="4" t="s">
        <v>13</v>
      </c>
      <c r="E97" s="4">
        <v>22</v>
      </c>
      <c r="F97" s="4" t="s">
        <v>545</v>
      </c>
      <c r="G97" s="4">
        <v>3</v>
      </c>
      <c r="H97" s="4" t="s">
        <v>471</v>
      </c>
      <c r="I97" s="4" t="s">
        <v>461</v>
      </c>
      <c r="J97" s="4">
        <v>1</v>
      </c>
      <c r="K97" s="144" t="s">
        <v>548</v>
      </c>
      <c r="L97" s="262" t="s">
        <v>549</v>
      </c>
      <c r="M97" s="9"/>
      <c r="N97" s="147" t="s">
        <v>567</v>
      </c>
      <c r="O97" s="11">
        <v>4</v>
      </c>
      <c r="P97" s="202">
        <v>200000</v>
      </c>
      <c r="Q97" s="182">
        <f t="shared" si="31"/>
        <v>40000</v>
      </c>
      <c r="R97" s="205">
        <f t="shared" si="28"/>
        <v>240000</v>
      </c>
      <c r="S97" s="8">
        <v>1</v>
      </c>
      <c r="T97" s="240">
        <f t="shared" si="33"/>
        <v>240000</v>
      </c>
      <c r="U97" s="240">
        <f t="shared" si="25"/>
        <v>240000</v>
      </c>
    </row>
    <row r="98" spans="1:21" s="209" customFormat="1" ht="24.95" customHeight="1">
      <c r="A98" s="4">
        <v>97</v>
      </c>
      <c r="B98" s="4" t="s">
        <v>168</v>
      </c>
      <c r="C98" s="11" t="s">
        <v>552</v>
      </c>
      <c r="D98" s="4" t="s">
        <v>357</v>
      </c>
      <c r="E98" s="4">
        <v>23</v>
      </c>
      <c r="F98" s="4" t="s">
        <v>358</v>
      </c>
      <c r="G98" s="208">
        <v>1</v>
      </c>
      <c r="H98" s="206" t="s">
        <v>15</v>
      </c>
      <c r="I98" s="4" t="s">
        <v>553</v>
      </c>
      <c r="J98" s="4">
        <v>1</v>
      </c>
      <c r="K98" s="153" t="s">
        <v>359</v>
      </c>
      <c r="L98" s="229" t="s">
        <v>360</v>
      </c>
      <c r="M98" s="9" t="s">
        <v>361</v>
      </c>
      <c r="N98" s="147" t="s">
        <v>22</v>
      </c>
      <c r="O98" s="11">
        <v>12</v>
      </c>
      <c r="P98" s="202">
        <v>3500</v>
      </c>
      <c r="Q98" s="182"/>
      <c r="R98" s="205">
        <f t="shared" ref="R98:R109" si="34">O98*P98</f>
        <v>42000</v>
      </c>
      <c r="S98" s="8">
        <v>1</v>
      </c>
      <c r="T98" s="240">
        <f>R98</f>
        <v>42000</v>
      </c>
      <c r="U98" s="240">
        <f t="shared" si="25"/>
        <v>42000</v>
      </c>
    </row>
    <row r="99" spans="1:21" s="209" customFormat="1" ht="24.95" customHeight="1">
      <c r="A99" s="4">
        <v>98</v>
      </c>
      <c r="B99" s="4" t="s">
        <v>168</v>
      </c>
      <c r="C99" s="11" t="s">
        <v>554</v>
      </c>
      <c r="D99" s="4" t="s">
        <v>357</v>
      </c>
      <c r="E99" s="4">
        <v>23</v>
      </c>
      <c r="F99" s="4" t="s">
        <v>358</v>
      </c>
      <c r="G99" s="208">
        <v>1</v>
      </c>
      <c r="H99" s="206" t="s">
        <v>15</v>
      </c>
      <c r="I99" s="4" t="s">
        <v>553</v>
      </c>
      <c r="J99" s="4">
        <v>1</v>
      </c>
      <c r="K99" s="229" t="s">
        <v>362</v>
      </c>
      <c r="L99" s="229" t="s">
        <v>363</v>
      </c>
      <c r="M99" s="9" t="s">
        <v>364</v>
      </c>
      <c r="N99" s="147" t="s">
        <v>22</v>
      </c>
      <c r="O99" s="11">
        <v>12</v>
      </c>
      <c r="P99" s="202">
        <v>20000</v>
      </c>
      <c r="Q99" s="182"/>
      <c r="R99" s="205">
        <f t="shared" si="34"/>
        <v>240000</v>
      </c>
      <c r="S99" s="8">
        <v>1</v>
      </c>
      <c r="T99" s="240">
        <f t="shared" ref="T99:T109" si="35">R99</f>
        <v>240000</v>
      </c>
      <c r="U99" s="240">
        <f t="shared" si="25"/>
        <v>240000</v>
      </c>
    </row>
    <row r="100" spans="1:21" s="209" customFormat="1" ht="24.95" customHeight="1">
      <c r="A100" s="4">
        <v>99</v>
      </c>
      <c r="B100" s="4" t="s">
        <v>168</v>
      </c>
      <c r="C100" s="11" t="s">
        <v>552</v>
      </c>
      <c r="D100" s="4" t="s">
        <v>357</v>
      </c>
      <c r="E100" s="4">
        <v>23</v>
      </c>
      <c r="F100" s="4" t="s">
        <v>358</v>
      </c>
      <c r="G100" s="208">
        <v>1</v>
      </c>
      <c r="H100" s="206" t="s">
        <v>15</v>
      </c>
      <c r="I100" s="4" t="s">
        <v>523</v>
      </c>
      <c r="J100" s="4">
        <v>1</v>
      </c>
      <c r="K100" s="230" t="s">
        <v>373</v>
      </c>
      <c r="L100" s="230" t="s">
        <v>374</v>
      </c>
      <c r="M100" s="9" t="s">
        <v>375</v>
      </c>
      <c r="N100" s="147" t="s">
        <v>22</v>
      </c>
      <c r="O100" s="11">
        <v>12</v>
      </c>
      <c r="P100" s="202">
        <v>6500</v>
      </c>
      <c r="Q100" s="182"/>
      <c r="R100" s="205">
        <f t="shared" si="34"/>
        <v>78000</v>
      </c>
      <c r="S100" s="8">
        <v>1</v>
      </c>
      <c r="T100" s="240">
        <f t="shared" si="35"/>
        <v>78000</v>
      </c>
      <c r="U100" s="240">
        <f t="shared" si="25"/>
        <v>78000</v>
      </c>
    </row>
    <row r="101" spans="1:21" s="209" customFormat="1" ht="24.95" customHeight="1">
      <c r="A101" s="4">
        <v>100</v>
      </c>
      <c r="B101" s="4" t="s">
        <v>168</v>
      </c>
      <c r="C101" s="11" t="s">
        <v>552</v>
      </c>
      <c r="D101" s="4" t="s">
        <v>357</v>
      </c>
      <c r="E101" s="4">
        <v>23</v>
      </c>
      <c r="F101" s="4" t="s">
        <v>358</v>
      </c>
      <c r="G101" s="208">
        <v>1</v>
      </c>
      <c r="H101" s="206" t="s">
        <v>15</v>
      </c>
      <c r="I101" s="4" t="s">
        <v>523</v>
      </c>
      <c r="J101" s="4">
        <v>1</v>
      </c>
      <c r="K101" s="230" t="s">
        <v>376</v>
      </c>
      <c r="L101" s="230" t="s">
        <v>377</v>
      </c>
      <c r="M101" s="9" t="s">
        <v>378</v>
      </c>
      <c r="N101" s="147" t="s">
        <v>22</v>
      </c>
      <c r="O101" s="11">
        <v>12</v>
      </c>
      <c r="P101" s="202">
        <v>3500</v>
      </c>
      <c r="Q101" s="182"/>
      <c r="R101" s="205">
        <f t="shared" si="34"/>
        <v>42000</v>
      </c>
      <c r="S101" s="8">
        <v>1</v>
      </c>
      <c r="T101" s="240">
        <f t="shared" si="35"/>
        <v>42000</v>
      </c>
      <c r="U101" s="240">
        <f t="shared" si="25"/>
        <v>42000</v>
      </c>
    </row>
    <row r="102" spans="1:21" s="209" customFormat="1" ht="24.95" customHeight="1">
      <c r="A102" s="4">
        <v>101</v>
      </c>
      <c r="B102" s="4" t="s">
        <v>168</v>
      </c>
      <c r="C102" s="11" t="s">
        <v>552</v>
      </c>
      <c r="D102" s="4" t="s">
        <v>357</v>
      </c>
      <c r="E102" s="4">
        <v>23</v>
      </c>
      <c r="F102" s="4" t="s">
        <v>358</v>
      </c>
      <c r="G102" s="208">
        <v>1</v>
      </c>
      <c r="H102" s="206" t="s">
        <v>15</v>
      </c>
      <c r="I102" s="4" t="s">
        <v>555</v>
      </c>
      <c r="J102" s="4">
        <v>1</v>
      </c>
      <c r="K102" s="230" t="s">
        <v>379</v>
      </c>
      <c r="L102" s="230" t="s">
        <v>380</v>
      </c>
      <c r="M102" s="9" t="s">
        <v>381</v>
      </c>
      <c r="N102" s="147" t="s">
        <v>382</v>
      </c>
      <c r="O102" s="11">
        <v>50</v>
      </c>
      <c r="P102" s="202">
        <v>4000</v>
      </c>
      <c r="Q102" s="182"/>
      <c r="R102" s="205">
        <f t="shared" si="34"/>
        <v>200000</v>
      </c>
      <c r="S102" s="8">
        <v>1</v>
      </c>
      <c r="T102" s="240">
        <v>196000</v>
      </c>
      <c r="U102" s="240">
        <f t="shared" si="25"/>
        <v>196000</v>
      </c>
    </row>
    <row r="103" spans="1:21" s="209" customFormat="1" ht="24.95" customHeight="1">
      <c r="A103" s="4">
        <v>102</v>
      </c>
      <c r="B103" s="4" t="s">
        <v>168</v>
      </c>
      <c r="C103" s="11" t="s">
        <v>552</v>
      </c>
      <c r="D103" s="4" t="s">
        <v>357</v>
      </c>
      <c r="E103" s="4">
        <v>23</v>
      </c>
      <c r="F103" s="4" t="s">
        <v>358</v>
      </c>
      <c r="G103" s="208">
        <v>1</v>
      </c>
      <c r="H103" s="206" t="s">
        <v>15</v>
      </c>
      <c r="I103" s="4" t="s">
        <v>523</v>
      </c>
      <c r="J103" s="4">
        <v>1</v>
      </c>
      <c r="K103" s="230" t="s">
        <v>383</v>
      </c>
      <c r="L103" s="230" t="s">
        <v>384</v>
      </c>
      <c r="M103" s="9" t="s">
        <v>385</v>
      </c>
      <c r="N103" s="147" t="s">
        <v>382</v>
      </c>
      <c r="O103" s="11">
        <v>50</v>
      </c>
      <c r="P103" s="202">
        <v>4000</v>
      </c>
      <c r="Q103" s="182"/>
      <c r="R103" s="205">
        <f t="shared" si="34"/>
        <v>200000</v>
      </c>
      <c r="S103" s="8">
        <v>1</v>
      </c>
      <c r="T103" s="240">
        <v>196000</v>
      </c>
      <c r="U103" s="240">
        <f t="shared" si="25"/>
        <v>196000</v>
      </c>
    </row>
    <row r="104" spans="1:21" s="209" customFormat="1" ht="24.95" customHeight="1">
      <c r="A104" s="4">
        <v>103</v>
      </c>
      <c r="B104" s="4" t="s">
        <v>168</v>
      </c>
      <c r="C104" s="11" t="s">
        <v>557</v>
      </c>
      <c r="D104" s="4" t="s">
        <v>357</v>
      </c>
      <c r="E104" s="4">
        <v>23</v>
      </c>
      <c r="F104" s="4" t="s">
        <v>358</v>
      </c>
      <c r="G104" s="208">
        <v>1</v>
      </c>
      <c r="H104" s="206" t="s">
        <v>15</v>
      </c>
      <c r="I104" s="4" t="s">
        <v>556</v>
      </c>
      <c r="J104" s="4">
        <v>1</v>
      </c>
      <c r="K104" s="230" t="s">
        <v>389</v>
      </c>
      <c r="L104" s="230" t="s">
        <v>390</v>
      </c>
      <c r="M104" s="9" t="s">
        <v>391</v>
      </c>
      <c r="N104" s="147" t="s">
        <v>382</v>
      </c>
      <c r="O104" s="11">
        <v>50</v>
      </c>
      <c r="P104" s="202">
        <v>4000</v>
      </c>
      <c r="Q104" s="182"/>
      <c r="R104" s="205">
        <f t="shared" si="34"/>
        <v>200000</v>
      </c>
      <c r="S104" s="8">
        <v>1</v>
      </c>
      <c r="T104" s="240">
        <f t="shared" si="35"/>
        <v>200000</v>
      </c>
      <c r="U104" s="240">
        <f t="shared" si="25"/>
        <v>200000</v>
      </c>
    </row>
    <row r="105" spans="1:21" s="209" customFormat="1" ht="24.95" customHeight="1">
      <c r="A105" s="4">
        <v>104</v>
      </c>
      <c r="B105" s="4" t="s">
        <v>168</v>
      </c>
      <c r="C105" s="11" t="s">
        <v>558</v>
      </c>
      <c r="D105" s="4" t="s">
        <v>357</v>
      </c>
      <c r="E105" s="4">
        <v>23</v>
      </c>
      <c r="F105" s="4" t="s">
        <v>358</v>
      </c>
      <c r="G105" s="208">
        <v>1</v>
      </c>
      <c r="H105" s="206" t="s">
        <v>15</v>
      </c>
      <c r="I105" s="4" t="s">
        <v>559</v>
      </c>
      <c r="J105" s="4">
        <v>1</v>
      </c>
      <c r="K105" s="153" t="s">
        <v>392</v>
      </c>
      <c r="L105" s="229" t="s">
        <v>393</v>
      </c>
      <c r="M105" s="9" t="s">
        <v>394</v>
      </c>
      <c r="N105" s="147" t="s">
        <v>22</v>
      </c>
      <c r="O105" s="11">
        <v>12</v>
      </c>
      <c r="P105" s="202">
        <v>9000</v>
      </c>
      <c r="Q105" s="182"/>
      <c r="R105" s="205">
        <f t="shared" si="34"/>
        <v>108000</v>
      </c>
      <c r="S105" s="8">
        <v>1</v>
      </c>
      <c r="T105" s="240">
        <f t="shared" si="35"/>
        <v>108000</v>
      </c>
      <c r="U105" s="240">
        <f t="shared" si="25"/>
        <v>108000</v>
      </c>
    </row>
    <row r="106" spans="1:21" s="209" customFormat="1" ht="24.95" customHeight="1">
      <c r="A106" s="4">
        <v>105</v>
      </c>
      <c r="B106" s="4" t="s">
        <v>168</v>
      </c>
      <c r="C106" s="11" t="s">
        <v>560</v>
      </c>
      <c r="D106" s="4" t="s">
        <v>357</v>
      </c>
      <c r="E106" s="4">
        <v>23</v>
      </c>
      <c r="F106" s="4" t="s">
        <v>358</v>
      </c>
      <c r="G106" s="208">
        <v>1</v>
      </c>
      <c r="H106" s="206" t="s">
        <v>15</v>
      </c>
      <c r="I106" s="4" t="s">
        <v>559</v>
      </c>
      <c r="J106" s="4">
        <v>1</v>
      </c>
      <c r="K106" s="231" t="s">
        <v>395</v>
      </c>
      <c r="L106" s="229" t="s">
        <v>396</v>
      </c>
      <c r="M106" s="9" t="s">
        <v>397</v>
      </c>
      <c r="N106" s="147" t="s">
        <v>22</v>
      </c>
      <c r="O106" s="11">
        <v>12</v>
      </c>
      <c r="P106" s="202">
        <v>2500</v>
      </c>
      <c r="Q106" s="182"/>
      <c r="R106" s="205">
        <f t="shared" si="34"/>
        <v>30000</v>
      </c>
      <c r="S106" s="8">
        <v>1</v>
      </c>
      <c r="T106" s="240">
        <f t="shared" si="35"/>
        <v>30000</v>
      </c>
      <c r="U106" s="240">
        <f t="shared" si="25"/>
        <v>30000</v>
      </c>
    </row>
    <row r="107" spans="1:21" s="209" customFormat="1" ht="24.95" customHeight="1">
      <c r="A107" s="4">
        <v>106</v>
      </c>
      <c r="B107" s="4" t="s">
        <v>168</v>
      </c>
      <c r="C107" s="11" t="s">
        <v>560</v>
      </c>
      <c r="D107" s="4" t="s">
        <v>357</v>
      </c>
      <c r="E107" s="4">
        <v>23</v>
      </c>
      <c r="F107" s="4" t="s">
        <v>358</v>
      </c>
      <c r="G107" s="206">
        <v>1</v>
      </c>
      <c r="H107" s="206" t="s">
        <v>15</v>
      </c>
      <c r="I107" s="4" t="s">
        <v>559</v>
      </c>
      <c r="J107" s="4">
        <v>1</v>
      </c>
      <c r="K107" s="144" t="s">
        <v>398</v>
      </c>
      <c r="L107" s="262" t="s">
        <v>399</v>
      </c>
      <c r="M107" s="9" t="s">
        <v>400</v>
      </c>
      <c r="N107" s="147" t="s">
        <v>22</v>
      </c>
      <c r="O107" s="11">
        <v>12</v>
      </c>
      <c r="P107" s="202">
        <v>7500</v>
      </c>
      <c r="Q107" s="182"/>
      <c r="R107" s="205">
        <f t="shared" si="34"/>
        <v>90000</v>
      </c>
      <c r="S107" s="8">
        <v>1</v>
      </c>
      <c r="T107" s="240">
        <f t="shared" si="35"/>
        <v>90000</v>
      </c>
      <c r="U107" s="240">
        <f t="shared" si="25"/>
        <v>90000</v>
      </c>
    </row>
    <row r="108" spans="1:21" s="209" customFormat="1" ht="24.95" customHeight="1">
      <c r="A108" s="4">
        <v>107</v>
      </c>
      <c r="B108" s="4" t="s">
        <v>168</v>
      </c>
      <c r="C108" s="11" t="s">
        <v>560</v>
      </c>
      <c r="D108" s="4" t="s">
        <v>357</v>
      </c>
      <c r="E108" s="4">
        <v>23</v>
      </c>
      <c r="F108" s="4" t="s">
        <v>358</v>
      </c>
      <c r="G108" s="206">
        <v>1</v>
      </c>
      <c r="H108" s="206" t="s">
        <v>15</v>
      </c>
      <c r="I108" s="4" t="s">
        <v>559</v>
      </c>
      <c r="J108" s="4">
        <v>1</v>
      </c>
      <c r="K108" s="144" t="s">
        <v>401</v>
      </c>
      <c r="L108" s="262" t="s">
        <v>402</v>
      </c>
      <c r="M108" s="9" t="s">
        <v>403</v>
      </c>
      <c r="N108" s="147" t="s">
        <v>22</v>
      </c>
      <c r="O108" s="11">
        <v>12</v>
      </c>
      <c r="P108" s="228">
        <v>9000</v>
      </c>
      <c r="Q108" s="182"/>
      <c r="R108" s="205">
        <f t="shared" si="34"/>
        <v>108000</v>
      </c>
      <c r="S108" s="8">
        <v>1</v>
      </c>
      <c r="T108" s="240">
        <f t="shared" si="35"/>
        <v>108000</v>
      </c>
      <c r="U108" s="240">
        <f t="shared" si="25"/>
        <v>108000</v>
      </c>
    </row>
    <row r="109" spans="1:21" s="209" customFormat="1" ht="24.95" customHeight="1">
      <c r="A109" s="4">
        <v>108</v>
      </c>
      <c r="B109" s="4" t="s">
        <v>168</v>
      </c>
      <c r="C109" s="11" t="s">
        <v>560</v>
      </c>
      <c r="D109" s="4" t="s">
        <v>357</v>
      </c>
      <c r="E109" s="4">
        <v>23</v>
      </c>
      <c r="F109" s="4" t="s">
        <v>358</v>
      </c>
      <c r="G109" s="207">
        <v>1</v>
      </c>
      <c r="H109" s="206" t="s">
        <v>15</v>
      </c>
      <c r="I109" s="4" t="s">
        <v>559</v>
      </c>
      <c r="J109" s="4">
        <v>1</v>
      </c>
      <c r="K109" s="158" t="s">
        <v>404</v>
      </c>
      <c r="L109" s="269" t="s">
        <v>405</v>
      </c>
      <c r="M109" s="9"/>
      <c r="N109" s="149" t="s">
        <v>561</v>
      </c>
      <c r="O109" s="11">
        <v>10</v>
      </c>
      <c r="P109" s="228">
        <v>17000</v>
      </c>
      <c r="Q109" s="182"/>
      <c r="R109" s="205">
        <f t="shared" si="34"/>
        <v>170000</v>
      </c>
      <c r="S109" s="8">
        <v>1</v>
      </c>
      <c r="T109" s="240">
        <f t="shared" si="35"/>
        <v>170000</v>
      </c>
      <c r="U109" s="240">
        <f t="shared" si="25"/>
        <v>170000</v>
      </c>
    </row>
    <row r="110" spans="1:21" s="32" customFormat="1" ht="24.95" hidden="1" customHeight="1">
      <c r="A110" s="4"/>
      <c r="B110" s="2"/>
      <c r="C110" s="11"/>
      <c r="D110" s="4"/>
      <c r="E110" s="4"/>
      <c r="F110" s="4"/>
      <c r="G110" s="4"/>
      <c r="H110" s="4"/>
      <c r="I110" s="4"/>
      <c r="J110" s="4"/>
      <c r="K110" s="26"/>
      <c r="L110" s="17"/>
      <c r="M110" s="9"/>
      <c r="N110" s="143"/>
      <c r="O110" s="11"/>
      <c r="P110" s="31"/>
      <c r="Q110" s="28"/>
      <c r="R110" s="28"/>
      <c r="S110" s="8"/>
      <c r="T110" s="31"/>
      <c r="U110" s="31"/>
    </row>
    <row r="111" spans="1:21" s="32" customFormat="1" ht="24.95" hidden="1" customHeight="1">
      <c r="A111" s="4"/>
      <c r="B111" s="2"/>
      <c r="C111" s="11"/>
      <c r="D111" s="4"/>
      <c r="E111" s="4"/>
      <c r="F111" s="4"/>
      <c r="G111" s="4"/>
      <c r="H111" s="4"/>
      <c r="I111" s="4"/>
      <c r="J111" s="4"/>
      <c r="K111" s="26"/>
      <c r="L111" s="17"/>
      <c r="M111" s="9"/>
      <c r="N111" s="143"/>
      <c r="O111" s="11"/>
      <c r="P111" s="31"/>
      <c r="Q111" s="28"/>
      <c r="R111" s="28"/>
      <c r="S111" s="8"/>
      <c r="T111" s="31"/>
      <c r="U111" s="31"/>
    </row>
    <row r="112" spans="1:21" s="32" customFormat="1" ht="24.95" hidden="1" customHeight="1">
      <c r="A112" s="4"/>
      <c r="B112" s="4"/>
      <c r="C112" s="11"/>
      <c r="D112" s="4"/>
      <c r="E112" s="4"/>
      <c r="F112" s="4"/>
      <c r="G112" s="4"/>
      <c r="H112" s="4"/>
      <c r="I112" s="4"/>
      <c r="J112" s="4"/>
      <c r="K112" s="12"/>
      <c r="L112" s="13"/>
      <c r="M112" s="2"/>
      <c r="N112" s="2"/>
      <c r="O112" s="15"/>
      <c r="P112" s="43"/>
      <c r="Q112" s="41"/>
      <c r="R112" s="29"/>
      <c r="S112" s="8"/>
      <c r="T112" s="30"/>
      <c r="U112" s="140"/>
    </row>
    <row r="113" spans="1:21" s="32" customFormat="1" ht="24.95" hidden="1" customHeight="1">
      <c r="A113" s="4"/>
      <c r="B113" s="4"/>
      <c r="C113" s="11"/>
      <c r="D113" s="4"/>
      <c r="E113" s="4"/>
      <c r="F113" s="4"/>
      <c r="G113" s="4"/>
      <c r="H113" s="4"/>
      <c r="I113" s="4"/>
      <c r="J113" s="4"/>
      <c r="K113" s="12"/>
      <c r="L113" s="13"/>
      <c r="M113" s="2"/>
      <c r="N113" s="2"/>
      <c r="O113" s="15"/>
      <c r="P113" s="43"/>
      <c r="Q113" s="41"/>
      <c r="R113" s="29"/>
      <c r="S113" s="8"/>
      <c r="T113" s="30"/>
      <c r="U113" s="140"/>
    </row>
    <row r="114" spans="1:21" s="32" customFormat="1" ht="24.95" hidden="1" customHeight="1">
      <c r="A114" s="4">
        <v>115</v>
      </c>
      <c r="B114" s="4"/>
      <c r="C114" s="11"/>
      <c r="D114" s="4"/>
      <c r="E114" s="4"/>
      <c r="F114" s="4"/>
      <c r="G114" s="4"/>
      <c r="H114" s="4"/>
      <c r="I114" s="4"/>
      <c r="J114" s="4"/>
      <c r="K114" s="12"/>
      <c r="L114" s="13"/>
      <c r="M114" s="2"/>
      <c r="N114" s="2"/>
      <c r="O114" s="15"/>
      <c r="P114" s="43"/>
      <c r="Q114" s="41"/>
      <c r="R114" s="29"/>
      <c r="S114" s="8"/>
      <c r="T114" s="30"/>
      <c r="U114" s="140"/>
    </row>
    <row r="115" spans="1:21" s="32" customFormat="1" ht="24.95" hidden="1" customHeight="1">
      <c r="A115" s="4">
        <v>116</v>
      </c>
      <c r="B115" s="4"/>
      <c r="C115" s="11"/>
      <c r="D115" s="4"/>
      <c r="E115" s="4"/>
      <c r="F115" s="4"/>
      <c r="G115" s="4"/>
      <c r="H115" s="4"/>
      <c r="I115" s="4"/>
      <c r="J115" s="4"/>
      <c r="K115" s="12"/>
      <c r="L115" s="13"/>
      <c r="M115" s="2"/>
      <c r="N115" s="2"/>
      <c r="O115" s="15"/>
      <c r="P115" s="43"/>
      <c r="Q115" s="41"/>
      <c r="R115" s="29"/>
      <c r="S115" s="8"/>
      <c r="T115" s="30"/>
      <c r="U115" s="140"/>
    </row>
    <row r="116" spans="1:21" s="32" customFormat="1" ht="24.95" hidden="1" customHeight="1">
      <c r="A116" s="4">
        <v>117</v>
      </c>
      <c r="B116" s="4"/>
      <c r="C116" s="11"/>
      <c r="D116" s="4"/>
      <c r="E116" s="4"/>
      <c r="F116" s="4"/>
      <c r="G116" s="4"/>
      <c r="H116" s="4"/>
      <c r="I116" s="4"/>
      <c r="J116" s="4"/>
      <c r="K116" s="12"/>
      <c r="L116" s="13"/>
      <c r="M116" s="2"/>
      <c r="N116" s="2"/>
      <c r="O116" s="15"/>
      <c r="P116" s="43"/>
      <c r="Q116" s="41"/>
      <c r="R116" s="29"/>
      <c r="S116" s="8"/>
      <c r="T116" s="30"/>
      <c r="U116" s="140"/>
    </row>
    <row r="117" spans="1:21" s="32" customFormat="1" ht="24.95" hidden="1" customHeight="1">
      <c r="A117" s="4">
        <v>118</v>
      </c>
      <c r="B117" s="4"/>
      <c r="C117" s="11"/>
      <c r="D117" s="4"/>
      <c r="E117" s="4"/>
      <c r="F117" s="4"/>
      <c r="G117" s="4"/>
      <c r="H117" s="4"/>
      <c r="I117" s="4"/>
      <c r="J117" s="4"/>
      <c r="K117" s="12"/>
      <c r="L117" s="13"/>
      <c r="M117" s="2"/>
      <c r="N117" s="2"/>
      <c r="O117" s="15"/>
      <c r="P117" s="43"/>
      <c r="Q117" s="41"/>
      <c r="R117" s="29"/>
      <c r="S117" s="8"/>
      <c r="T117" s="30"/>
      <c r="U117" s="140"/>
    </row>
    <row r="118" spans="1:21" s="32" customFormat="1" ht="24.95" hidden="1" customHeight="1">
      <c r="A118" s="4">
        <v>119</v>
      </c>
      <c r="B118" s="4"/>
      <c r="C118" s="11"/>
      <c r="D118" s="4"/>
      <c r="E118" s="4"/>
      <c r="F118" s="4"/>
      <c r="G118" s="4"/>
      <c r="H118" s="4"/>
      <c r="I118" s="4"/>
      <c r="J118" s="4"/>
      <c r="K118" s="12"/>
      <c r="L118" s="13"/>
      <c r="M118" s="9"/>
      <c r="N118" s="9"/>
      <c r="O118" s="11"/>
      <c r="P118" s="31"/>
      <c r="Q118" s="28"/>
      <c r="R118" s="28"/>
      <c r="S118" s="8"/>
      <c r="T118" s="31"/>
      <c r="U118" s="31"/>
    </row>
    <row r="119" spans="1:21" s="32" customFormat="1" ht="24.95" hidden="1" customHeight="1">
      <c r="A119" s="4">
        <v>120</v>
      </c>
      <c r="B119" s="4"/>
      <c r="C119" s="11"/>
      <c r="D119" s="4"/>
      <c r="E119" s="4"/>
      <c r="F119" s="4"/>
      <c r="G119" s="4"/>
      <c r="H119" s="4"/>
      <c r="I119" s="4"/>
      <c r="J119" s="4"/>
      <c r="K119" s="12"/>
      <c r="L119" s="13"/>
      <c r="M119" s="9"/>
      <c r="N119" s="9"/>
      <c r="O119" s="11"/>
      <c r="P119" s="31"/>
      <c r="Q119" s="28"/>
      <c r="R119" s="28"/>
      <c r="S119" s="8"/>
      <c r="T119" s="31"/>
      <c r="U119" s="31"/>
    </row>
    <row r="120" spans="1:21" s="32" customFormat="1" ht="24.95" hidden="1" customHeight="1">
      <c r="A120" s="4">
        <v>121</v>
      </c>
      <c r="B120" s="4"/>
      <c r="C120" s="11"/>
      <c r="D120" s="4"/>
      <c r="E120" s="4"/>
      <c r="F120" s="4"/>
      <c r="G120" s="4"/>
      <c r="H120" s="4"/>
      <c r="I120" s="4"/>
      <c r="J120" s="4"/>
      <c r="K120" s="12"/>
      <c r="L120" s="13"/>
      <c r="M120" s="21"/>
      <c r="N120" s="9"/>
      <c r="O120" s="11"/>
      <c r="P120" s="31"/>
      <c r="Q120" s="28"/>
      <c r="R120" s="28"/>
      <c r="S120" s="8"/>
      <c r="T120" s="31"/>
      <c r="U120" s="31"/>
    </row>
    <row r="121" spans="1:21" s="32" customFormat="1" ht="24.95" hidden="1" customHeight="1">
      <c r="A121" s="4">
        <v>122</v>
      </c>
      <c r="B121" s="4"/>
      <c r="C121" s="11"/>
      <c r="D121" s="4"/>
      <c r="E121" s="4"/>
      <c r="F121" s="4"/>
      <c r="G121" s="23"/>
      <c r="H121" s="4"/>
      <c r="I121" s="4"/>
      <c r="J121" s="4"/>
      <c r="K121" s="7"/>
      <c r="L121" s="7"/>
      <c r="M121" s="9"/>
      <c r="N121" s="9"/>
      <c r="O121" s="11"/>
      <c r="P121" s="31"/>
      <c r="Q121" s="28"/>
      <c r="R121" s="28"/>
      <c r="S121" s="8"/>
      <c r="T121" s="31"/>
      <c r="U121" s="31"/>
    </row>
    <row r="122" spans="1:21" s="32" customFormat="1" ht="24.95" hidden="1" customHeight="1">
      <c r="A122" s="4">
        <v>123</v>
      </c>
      <c r="B122" s="4"/>
      <c r="C122" s="11"/>
      <c r="D122" s="4"/>
      <c r="E122" s="4"/>
      <c r="F122" s="4"/>
      <c r="G122" s="23"/>
      <c r="H122" s="4"/>
      <c r="I122" s="4"/>
      <c r="J122" s="4"/>
      <c r="K122" s="44"/>
      <c r="L122" s="44"/>
      <c r="M122" s="9"/>
      <c r="N122" s="9"/>
      <c r="O122" s="11"/>
      <c r="P122" s="31"/>
      <c r="Q122" s="28"/>
      <c r="R122" s="28"/>
      <c r="S122" s="8"/>
      <c r="T122" s="31"/>
      <c r="U122" s="31"/>
    </row>
    <row r="123" spans="1:21" s="32" customFormat="1" ht="24.95" hidden="1" customHeight="1">
      <c r="A123" s="4">
        <v>124</v>
      </c>
      <c r="B123" s="4"/>
      <c r="C123" s="11"/>
      <c r="D123" s="4"/>
      <c r="E123" s="4"/>
      <c r="F123" s="4"/>
      <c r="G123" s="23"/>
      <c r="H123" s="4"/>
      <c r="I123" s="4"/>
      <c r="J123" s="4"/>
      <c r="K123" s="45"/>
      <c r="L123" s="45"/>
      <c r="M123" s="9"/>
      <c r="N123" s="9"/>
      <c r="O123" s="11"/>
      <c r="P123" s="31"/>
      <c r="Q123" s="28"/>
      <c r="R123" s="28"/>
      <c r="S123" s="8"/>
      <c r="T123" s="31"/>
      <c r="U123" s="31"/>
    </row>
    <row r="124" spans="1:21" s="32" customFormat="1" ht="24.95" hidden="1" customHeight="1">
      <c r="A124" s="4">
        <v>125</v>
      </c>
      <c r="B124" s="4"/>
      <c r="C124" s="11"/>
      <c r="D124" s="4"/>
      <c r="E124" s="4"/>
      <c r="F124" s="4"/>
      <c r="G124" s="23"/>
      <c r="H124" s="4"/>
      <c r="I124" s="4"/>
      <c r="J124" s="4"/>
      <c r="K124" s="46"/>
      <c r="L124" s="46"/>
      <c r="M124" s="9"/>
      <c r="N124" s="9"/>
      <c r="O124" s="11"/>
      <c r="P124" s="31"/>
      <c r="Q124" s="28"/>
      <c r="R124" s="28"/>
      <c r="S124" s="8"/>
      <c r="T124" s="31"/>
      <c r="U124" s="31"/>
    </row>
    <row r="125" spans="1:21" s="32" customFormat="1" ht="24.95" hidden="1" customHeight="1">
      <c r="A125" s="4">
        <v>126</v>
      </c>
      <c r="B125" s="4"/>
      <c r="C125" s="11"/>
      <c r="D125" s="4"/>
      <c r="E125" s="4"/>
      <c r="F125" s="4"/>
      <c r="G125" s="23"/>
      <c r="H125" s="4"/>
      <c r="I125" s="4"/>
      <c r="J125" s="4"/>
      <c r="K125" s="46"/>
      <c r="L125" s="46"/>
      <c r="M125" s="9"/>
      <c r="N125" s="9"/>
      <c r="O125" s="11"/>
      <c r="P125" s="31"/>
      <c r="Q125" s="28"/>
      <c r="R125" s="28"/>
      <c r="S125" s="8"/>
      <c r="T125" s="31"/>
      <c r="U125" s="31"/>
    </row>
    <row r="126" spans="1:21" s="32" customFormat="1" ht="24.95" hidden="1" customHeight="1">
      <c r="A126" s="4">
        <v>127</v>
      </c>
      <c r="B126" s="4"/>
      <c r="C126" s="11"/>
      <c r="D126" s="4"/>
      <c r="E126" s="4"/>
      <c r="F126" s="4"/>
      <c r="G126" s="23"/>
      <c r="H126" s="4"/>
      <c r="I126" s="4"/>
      <c r="J126" s="4"/>
      <c r="K126" s="46"/>
      <c r="L126" s="46"/>
      <c r="M126" s="9"/>
      <c r="N126" s="9"/>
      <c r="O126" s="11"/>
      <c r="P126" s="31"/>
      <c r="Q126" s="28"/>
      <c r="R126" s="28"/>
      <c r="S126" s="8"/>
      <c r="T126" s="31"/>
      <c r="U126" s="31"/>
    </row>
    <row r="127" spans="1:21" s="32" customFormat="1" ht="24.95" hidden="1" customHeight="1">
      <c r="A127" s="4">
        <v>128</v>
      </c>
      <c r="B127" s="4"/>
      <c r="C127" s="11"/>
      <c r="D127" s="4"/>
      <c r="E127" s="4"/>
      <c r="F127" s="4"/>
      <c r="G127" s="23"/>
      <c r="H127" s="4"/>
      <c r="I127" s="4"/>
      <c r="J127" s="4"/>
      <c r="K127" s="46"/>
      <c r="L127" s="46"/>
      <c r="M127" s="9"/>
      <c r="N127" s="9"/>
      <c r="O127" s="11"/>
      <c r="P127" s="31"/>
      <c r="Q127" s="28"/>
      <c r="R127" s="28"/>
      <c r="S127" s="8"/>
      <c r="T127" s="31"/>
      <c r="U127" s="31"/>
    </row>
    <row r="128" spans="1:21" s="32" customFormat="1" ht="24.95" hidden="1" customHeight="1">
      <c r="A128" s="4">
        <v>129</v>
      </c>
      <c r="B128" s="4"/>
      <c r="C128" s="11"/>
      <c r="D128" s="4"/>
      <c r="E128" s="4"/>
      <c r="F128" s="4"/>
      <c r="G128" s="23"/>
      <c r="H128" s="4"/>
      <c r="I128" s="4"/>
      <c r="J128" s="4"/>
      <c r="K128" s="46"/>
      <c r="L128" s="46"/>
      <c r="M128" s="9"/>
      <c r="N128" s="9"/>
      <c r="O128" s="11"/>
      <c r="P128" s="31"/>
      <c r="Q128" s="28"/>
      <c r="R128" s="28"/>
      <c r="S128" s="8"/>
      <c r="T128" s="31"/>
      <c r="U128" s="31"/>
    </row>
    <row r="129" spans="1:21" s="32" customFormat="1" ht="24.95" hidden="1" customHeight="1">
      <c r="A129" s="4">
        <v>130</v>
      </c>
      <c r="B129" s="4"/>
      <c r="C129" s="11"/>
      <c r="D129" s="4"/>
      <c r="E129" s="4"/>
      <c r="F129" s="4"/>
      <c r="G129" s="23"/>
      <c r="H129" s="4"/>
      <c r="I129" s="4"/>
      <c r="J129" s="4"/>
      <c r="K129" s="46"/>
      <c r="L129" s="46"/>
      <c r="M129" s="9"/>
      <c r="N129" s="9"/>
      <c r="O129" s="11"/>
      <c r="P129" s="31"/>
      <c r="Q129" s="28"/>
      <c r="R129" s="28"/>
      <c r="S129" s="8"/>
      <c r="T129" s="31"/>
      <c r="U129" s="31"/>
    </row>
    <row r="130" spans="1:21" s="32" customFormat="1" ht="24.95" hidden="1" customHeight="1">
      <c r="A130" s="4">
        <v>131</v>
      </c>
      <c r="B130" s="4"/>
      <c r="C130" s="11"/>
      <c r="D130" s="4"/>
      <c r="E130" s="4"/>
      <c r="F130" s="4"/>
      <c r="G130" s="23"/>
      <c r="H130" s="4"/>
      <c r="I130" s="4"/>
      <c r="J130" s="4"/>
      <c r="K130" s="46"/>
      <c r="L130" s="46"/>
      <c r="M130" s="9"/>
      <c r="N130" s="9"/>
      <c r="O130" s="11"/>
      <c r="P130" s="31"/>
      <c r="Q130" s="28"/>
      <c r="R130" s="28"/>
      <c r="S130" s="8"/>
      <c r="T130" s="31"/>
      <c r="U130" s="31"/>
    </row>
    <row r="131" spans="1:21" s="32" customFormat="1" ht="24.95" hidden="1" customHeight="1">
      <c r="A131" s="4">
        <v>132</v>
      </c>
      <c r="B131" s="4"/>
      <c r="C131" s="11"/>
      <c r="D131" s="4"/>
      <c r="E131" s="4"/>
      <c r="F131" s="4"/>
      <c r="G131" s="23"/>
      <c r="H131" s="4"/>
      <c r="I131" s="4"/>
      <c r="J131" s="4"/>
      <c r="K131" s="46"/>
      <c r="L131" s="46"/>
      <c r="M131" s="9"/>
      <c r="N131" s="9"/>
      <c r="O131" s="11"/>
      <c r="P131" s="31"/>
      <c r="Q131" s="28"/>
      <c r="R131" s="28"/>
      <c r="S131" s="8"/>
      <c r="T131" s="31"/>
      <c r="U131" s="31"/>
    </row>
    <row r="132" spans="1:21" s="32" customFormat="1" ht="24.95" hidden="1" customHeight="1">
      <c r="A132" s="4">
        <v>133</v>
      </c>
      <c r="B132" s="4"/>
      <c r="C132" s="11"/>
      <c r="D132" s="4"/>
      <c r="E132" s="4"/>
      <c r="F132" s="4"/>
      <c r="G132" s="23"/>
      <c r="H132" s="4"/>
      <c r="I132" s="4"/>
      <c r="J132" s="4"/>
      <c r="K132" s="7"/>
      <c r="L132" s="7"/>
      <c r="M132" s="9"/>
      <c r="N132" s="9"/>
      <c r="O132" s="11"/>
      <c r="P132" s="31"/>
      <c r="Q132" s="28"/>
      <c r="R132" s="28"/>
      <c r="S132" s="8"/>
      <c r="T132" s="31"/>
      <c r="U132" s="31"/>
    </row>
    <row r="133" spans="1:21" s="32" customFormat="1" ht="24.95" hidden="1" customHeight="1">
      <c r="A133" s="4">
        <v>134</v>
      </c>
      <c r="B133" s="4"/>
      <c r="C133" s="11"/>
      <c r="D133" s="4"/>
      <c r="E133" s="4"/>
      <c r="F133" s="4"/>
      <c r="G133" s="23"/>
      <c r="H133" s="4"/>
      <c r="I133" s="4"/>
      <c r="J133" s="4"/>
      <c r="K133" s="47"/>
      <c r="L133" s="7"/>
      <c r="M133" s="9"/>
      <c r="N133" s="9"/>
      <c r="O133" s="11"/>
      <c r="P133" s="31"/>
      <c r="Q133" s="28"/>
      <c r="R133" s="28"/>
      <c r="S133" s="8"/>
      <c r="T133" s="31"/>
      <c r="U133" s="31"/>
    </row>
    <row r="134" spans="1:21" s="32" customFormat="1" ht="24.95" hidden="1" customHeight="1">
      <c r="A134" s="4">
        <v>135</v>
      </c>
      <c r="B134" s="4"/>
      <c r="C134" s="11"/>
      <c r="D134" s="4"/>
      <c r="E134" s="4"/>
      <c r="F134" s="4"/>
      <c r="G134" s="4"/>
      <c r="H134" s="4"/>
      <c r="I134" s="4"/>
      <c r="J134" s="4"/>
      <c r="K134" s="12"/>
      <c r="L134" s="16"/>
      <c r="M134" s="9"/>
      <c r="N134" s="9"/>
      <c r="O134" s="11"/>
      <c r="P134" s="31"/>
      <c r="Q134" s="28"/>
      <c r="R134" s="28"/>
      <c r="S134" s="8"/>
      <c r="T134" s="31"/>
      <c r="U134" s="31"/>
    </row>
    <row r="135" spans="1:21" s="32" customFormat="1" ht="24.95" hidden="1" customHeight="1">
      <c r="A135" s="4">
        <v>136</v>
      </c>
      <c r="B135" s="4"/>
      <c r="C135" s="11"/>
      <c r="D135" s="4"/>
      <c r="E135" s="4"/>
      <c r="F135" s="4"/>
      <c r="G135" s="4"/>
      <c r="H135" s="4"/>
      <c r="I135" s="4"/>
      <c r="J135" s="4"/>
      <c r="K135" s="12"/>
      <c r="L135" s="16"/>
      <c r="M135" s="9"/>
      <c r="N135" s="9"/>
      <c r="O135" s="11"/>
      <c r="P135" s="31"/>
      <c r="Q135" s="28"/>
      <c r="R135" s="28"/>
      <c r="S135" s="8"/>
      <c r="T135" s="31"/>
      <c r="U135" s="31"/>
    </row>
    <row r="136" spans="1:21" s="32" customFormat="1" ht="24.95" hidden="1" customHeight="1">
      <c r="A136" s="4">
        <v>137</v>
      </c>
      <c r="B136" s="4"/>
      <c r="C136" s="11"/>
      <c r="D136" s="4"/>
      <c r="E136" s="4"/>
      <c r="F136" s="4"/>
      <c r="G136" s="11"/>
      <c r="H136" s="4"/>
      <c r="I136" s="4"/>
      <c r="J136" s="4"/>
      <c r="K136" s="25"/>
      <c r="L136" s="25"/>
      <c r="M136" s="9"/>
      <c r="N136" s="21"/>
      <c r="O136" s="11"/>
      <c r="P136" s="31"/>
      <c r="Q136" s="28"/>
      <c r="R136" s="28"/>
      <c r="S136" s="8"/>
      <c r="T136" s="31"/>
      <c r="U136" s="31"/>
    </row>
    <row r="137" spans="1:21" ht="24.95" customHeight="1">
      <c r="K137" s="139"/>
      <c r="L137" s="139"/>
      <c r="M137" s="139"/>
      <c r="N137" s="32"/>
      <c r="P137" s="32"/>
      <c r="Q137" s="32"/>
      <c r="R137" s="32"/>
      <c r="T137" s="33"/>
      <c r="U137" s="3"/>
    </row>
  </sheetData>
  <autoFilter ref="A1:U136">
    <filterColumn colId="18">
      <customFilters>
        <customFilter operator="notEqual" val=" "/>
      </customFilters>
    </filterColumn>
  </autoFilter>
  <mergeCells count="6">
    <mergeCell ref="P78:P80"/>
    <mergeCell ref="Q78:Q80"/>
    <mergeCell ref="P83:P86"/>
    <mergeCell ref="Q83:Q86"/>
    <mergeCell ref="P87:P88"/>
    <mergeCell ref="Q87:Q88"/>
  </mergeCells>
  <phoneticPr fontId="2" type="noConversion"/>
  <conditionalFormatting sqref="G5:G47 G1">
    <cfRule type="colorScale" priority="7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7">
      <colorScale>
        <cfvo type="min"/>
        <cfvo type="max"/>
        <color rgb="FFF8696B"/>
        <color rgb="FFFCFCFF"/>
      </colorScale>
    </cfRule>
  </conditionalFormatting>
  <conditionalFormatting sqref="B4:B36 B1 B42:B48">
    <cfRule type="duplicateValues" priority="73"/>
    <cfRule type="colorScale" priority="74">
      <colorScale>
        <cfvo type="min"/>
        <cfvo type="max"/>
        <color rgb="FFFCFCFF"/>
        <color rgb="FF63BE7B"/>
      </colorScale>
    </cfRule>
    <cfRule type="iconSet" priority="75">
      <iconSet>
        <cfvo type="percent" val="0"/>
        <cfvo type="percent" val="33"/>
        <cfvo type="percent" val="67"/>
      </iconSet>
    </cfRule>
  </conditionalFormatting>
  <conditionalFormatting sqref="G110:G136 G53:G55 G48 G89 G95:G97">
    <cfRule type="colorScale" priority="7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2">
      <colorScale>
        <cfvo type="min"/>
        <cfvo type="max"/>
        <color rgb="FFF8696B"/>
        <color rgb="FFFCFCFF"/>
      </colorScale>
    </cfRule>
  </conditionalFormatting>
  <conditionalFormatting sqref="B110:B136 B49:B52 B89 B93:B97">
    <cfRule type="duplicateValues" priority="68"/>
    <cfRule type="colorScale" priority="69">
      <colorScale>
        <cfvo type="min"/>
        <cfvo type="max"/>
        <color rgb="FFFCFCFF"/>
        <color rgb="FF63BE7B"/>
      </colorScale>
    </cfRule>
    <cfRule type="iconSet" priority="70">
      <iconSet>
        <cfvo type="percent" val="0"/>
        <cfvo type="percent" val="33"/>
        <cfvo type="percent" val="67"/>
      </iconSet>
    </cfRule>
  </conditionalFormatting>
  <conditionalFormatting sqref="B37:B41">
    <cfRule type="duplicateValues" priority="58"/>
    <cfRule type="colorScale" priority="59">
      <colorScale>
        <cfvo type="min"/>
        <cfvo type="max"/>
        <color rgb="FFFCFCFF"/>
        <color rgb="FF63BE7B"/>
      </colorScale>
    </cfRule>
    <cfRule type="iconSet" priority="60">
      <iconSet>
        <cfvo type="percent" val="0"/>
        <cfvo type="percent" val="33"/>
        <cfvo type="percent" val="67"/>
      </iconSet>
    </cfRule>
  </conditionalFormatting>
  <conditionalFormatting sqref="G49:G52">
    <cfRule type="colorScale" priority="5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7">
      <colorScale>
        <cfvo type="min"/>
        <cfvo type="max"/>
        <color rgb="FFF8696B"/>
        <color rgb="FFFCFCFF"/>
      </colorScale>
    </cfRule>
  </conditionalFormatting>
  <conditionalFormatting sqref="B53:B55">
    <cfRule type="duplicateValues" priority="53"/>
    <cfRule type="colorScale" priority="54">
      <colorScale>
        <cfvo type="min"/>
        <cfvo type="max"/>
        <color rgb="FFFCFCFF"/>
        <color rgb="FF63BE7B"/>
      </colorScale>
    </cfRule>
    <cfRule type="iconSet" priority="55">
      <iconSet>
        <cfvo type="percent" val="0"/>
        <cfvo type="percent" val="33"/>
        <cfvo type="percent" val="67"/>
      </iconSet>
    </cfRule>
  </conditionalFormatting>
  <conditionalFormatting sqref="G56:G61">
    <cfRule type="colorScale" priority="5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2">
      <colorScale>
        <cfvo type="min"/>
        <cfvo type="max"/>
        <color rgb="FFF8696B"/>
        <color rgb="FFFCFCFF"/>
      </colorScale>
    </cfRule>
  </conditionalFormatting>
  <conditionalFormatting sqref="B56:B61">
    <cfRule type="duplicateValues" priority="48"/>
    <cfRule type="colorScale" priority="49">
      <colorScale>
        <cfvo type="min"/>
        <cfvo type="max"/>
        <color rgb="FFFCFCFF"/>
        <color rgb="FF63BE7B"/>
      </colorScale>
    </cfRule>
    <cfRule type="iconSet" priority="50">
      <iconSet>
        <cfvo type="percent" val="0"/>
        <cfvo type="percent" val="33"/>
        <cfvo type="percent" val="67"/>
      </iconSet>
    </cfRule>
  </conditionalFormatting>
  <conditionalFormatting sqref="G62:G63">
    <cfRule type="colorScale" priority="4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7">
      <colorScale>
        <cfvo type="min"/>
        <cfvo type="max"/>
        <color rgb="FFF8696B"/>
        <color rgb="FFFCFCFF"/>
      </colorScale>
    </cfRule>
  </conditionalFormatting>
  <conditionalFormatting sqref="B62:B63">
    <cfRule type="duplicateValues" priority="43"/>
    <cfRule type="colorScale" priority="44">
      <colorScale>
        <cfvo type="min"/>
        <cfvo type="max"/>
        <color rgb="FFFCFCFF"/>
        <color rgb="FF63BE7B"/>
      </colorScale>
    </cfRule>
    <cfRule type="iconSet" priority="45">
      <iconSet>
        <cfvo type="percent" val="0"/>
        <cfvo type="percent" val="33"/>
        <cfvo type="percent" val="67"/>
      </iconSet>
    </cfRule>
  </conditionalFormatting>
  <conditionalFormatting sqref="G64:G72">
    <cfRule type="colorScale" priority="4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2">
      <colorScale>
        <cfvo type="min"/>
        <cfvo type="max"/>
        <color rgb="FFF8696B"/>
        <color rgb="FFFCFCFF"/>
      </colorScale>
    </cfRule>
  </conditionalFormatting>
  <conditionalFormatting sqref="B64:B72">
    <cfRule type="duplicateValues" priority="38"/>
    <cfRule type="colorScale" priority="39">
      <colorScale>
        <cfvo type="min"/>
        <cfvo type="max"/>
        <color rgb="FFFCFCFF"/>
        <color rgb="FF63BE7B"/>
      </colorScale>
    </cfRule>
    <cfRule type="iconSet" priority="40">
      <iconSet>
        <cfvo type="percent" val="0"/>
        <cfvo type="percent" val="33"/>
        <cfvo type="percent" val="67"/>
      </iconSet>
    </cfRule>
  </conditionalFormatting>
  <conditionalFormatting sqref="G73:G77">
    <cfRule type="colorScale" priority="3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7">
      <colorScale>
        <cfvo type="min"/>
        <cfvo type="max"/>
        <color rgb="FFF8696B"/>
        <color rgb="FFFCFCFF"/>
      </colorScale>
    </cfRule>
  </conditionalFormatting>
  <conditionalFormatting sqref="B73:B88">
    <cfRule type="duplicateValues" priority="33"/>
    <cfRule type="colorScale" priority="34">
      <colorScale>
        <cfvo type="min"/>
        <cfvo type="max"/>
        <color rgb="FFFCFCFF"/>
        <color rgb="FF63BE7B"/>
      </colorScale>
    </cfRule>
    <cfRule type="iconSet" priority="35">
      <iconSet>
        <cfvo type="percent" val="0"/>
        <cfvo type="percent" val="33"/>
        <cfvo type="percent" val="67"/>
      </iconSet>
    </cfRule>
  </conditionalFormatting>
  <conditionalFormatting sqref="G78">
    <cfRule type="colorScale" priority="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2">
      <colorScale>
        <cfvo type="min"/>
        <cfvo type="max"/>
        <color rgb="FFF8696B"/>
        <color rgb="FFFCFCFF"/>
      </colorScale>
    </cfRule>
  </conditionalFormatting>
  <conditionalFormatting sqref="G79:G80">
    <cfRule type="colorScale" priority="2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0">
      <colorScale>
        <cfvo type="min"/>
        <cfvo type="max"/>
        <color rgb="FFF8696B"/>
        <color rgb="FFFCFCFF"/>
      </colorScale>
    </cfRule>
  </conditionalFormatting>
  <conditionalFormatting sqref="G81">
    <cfRule type="colorScale" priority="2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8">
      <colorScale>
        <cfvo type="min"/>
        <cfvo type="max"/>
        <color rgb="FFF8696B"/>
        <color rgb="FFFCFCFF"/>
      </colorScale>
    </cfRule>
  </conditionalFormatting>
  <conditionalFormatting sqref="G82:G86">
    <cfRule type="colorScale" priority="2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6">
      <colorScale>
        <cfvo type="min"/>
        <cfvo type="max"/>
        <color rgb="FFF8696B"/>
        <color rgb="FFFCFCFF"/>
      </colorScale>
    </cfRule>
  </conditionalFormatting>
  <conditionalFormatting sqref="G87:G88">
    <cfRule type="colorScale" priority="2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">
      <colorScale>
        <cfvo type="min"/>
        <cfvo type="max"/>
        <color rgb="FFF8696B"/>
        <color rgb="FFFCFCFF"/>
      </colorScale>
    </cfRule>
  </conditionalFormatting>
  <conditionalFormatting sqref="G90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2">
      <colorScale>
        <cfvo type="min"/>
        <cfvo type="max"/>
        <color rgb="FFF8696B"/>
        <color rgb="FFFCFCFF"/>
      </colorScale>
    </cfRule>
  </conditionalFormatting>
  <conditionalFormatting sqref="B90">
    <cfRule type="duplicateValues" priority="18"/>
    <cfRule type="colorScale" priority="19">
      <colorScale>
        <cfvo type="min"/>
        <cfvo type="max"/>
        <color rgb="FFFCFCFF"/>
        <color rgb="FF63BE7B"/>
      </colorScale>
    </cfRule>
    <cfRule type="iconSet" priority="20">
      <iconSet>
        <cfvo type="percent" val="0"/>
        <cfvo type="percent" val="33"/>
        <cfvo type="percent" val="67"/>
      </iconSet>
    </cfRule>
  </conditionalFormatting>
  <conditionalFormatting sqref="G91">
    <cfRule type="colorScale" priority="1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7">
      <colorScale>
        <cfvo type="min"/>
        <cfvo type="max"/>
        <color rgb="FFF8696B"/>
        <color rgb="FFFCFCFF"/>
      </colorScale>
    </cfRule>
  </conditionalFormatting>
  <conditionalFormatting sqref="B91">
    <cfRule type="duplicateValues" priority="13"/>
    <cfRule type="colorScale" priority="14">
      <colorScale>
        <cfvo type="min"/>
        <cfvo type="max"/>
        <color rgb="FFFCFCFF"/>
        <color rgb="FF63BE7B"/>
      </colorScale>
    </cfRule>
    <cfRule type="iconSet" priority="15">
      <iconSet>
        <cfvo type="percent" val="0"/>
        <cfvo type="percent" val="33"/>
        <cfvo type="percent" val="67"/>
      </iconSet>
    </cfRule>
  </conditionalFormatting>
  <conditionalFormatting sqref="G92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2">
      <colorScale>
        <cfvo type="min"/>
        <cfvo type="max"/>
        <color rgb="FFF8696B"/>
        <color rgb="FFFCFCFF"/>
      </colorScale>
    </cfRule>
  </conditionalFormatting>
  <conditionalFormatting sqref="B92">
    <cfRule type="duplicateValues" priority="8"/>
    <cfRule type="colorScale" priority="9">
      <colorScale>
        <cfvo type="min"/>
        <cfvo type="max"/>
        <color rgb="FFFCFCFF"/>
        <color rgb="FF63BE7B"/>
      </colorScale>
    </cfRule>
    <cfRule type="iconSet" priority="10">
      <iconSet>
        <cfvo type="percent" val="0"/>
        <cfvo type="percent" val="33"/>
        <cfvo type="percent" val="67"/>
      </iconSet>
    </cfRule>
  </conditionalFormatting>
  <conditionalFormatting sqref="G93:G94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">
      <colorScale>
        <cfvo type="min"/>
        <cfvo type="max"/>
        <color rgb="FFF8696B"/>
        <color rgb="FFFCFCFF"/>
      </colorScale>
    </cfRule>
  </conditionalFormatting>
  <conditionalFormatting sqref="G98:G109">
    <cfRule type="colorScale" priority="11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20">
      <colorScale>
        <cfvo type="min"/>
        <cfvo type="max"/>
        <color rgb="FFF8696B"/>
        <color rgb="FFFCFCFF"/>
      </colorScale>
    </cfRule>
  </conditionalFormatting>
  <conditionalFormatting sqref="B98:B109">
    <cfRule type="duplicateValues" priority="123"/>
    <cfRule type="colorScale" priority="124">
      <colorScale>
        <cfvo type="min"/>
        <cfvo type="max"/>
        <color rgb="FFFCFCFF"/>
        <color rgb="FF63BE7B"/>
      </colorScale>
    </cfRule>
    <cfRule type="iconSet" priority="125">
      <iconSet>
        <cfvo type="percent" val="0"/>
        <cfvo type="percent" val="33"/>
        <cfvo type="percent" val="67"/>
      </iconSet>
    </cfRule>
  </conditionalFormatting>
  <conditionalFormatting sqref="B2:B3">
    <cfRule type="duplicateValues" priority="331"/>
    <cfRule type="colorScale" priority="332">
      <colorScale>
        <cfvo type="min"/>
        <cfvo type="max"/>
        <color rgb="FFFCFCFF"/>
        <color rgb="FF63BE7B"/>
      </colorScale>
    </cfRule>
    <cfRule type="iconSet" priority="333">
      <iconSet>
        <cfvo type="percent" val="0"/>
        <cfvo type="percent" val="33"/>
        <cfvo type="percent" val="67"/>
      </iconSet>
    </cfRule>
  </conditionalFormatting>
  <conditionalFormatting sqref="G2:G4">
    <cfRule type="colorScale" priority="33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38">
      <colorScale>
        <cfvo type="min"/>
        <cfvo type="max"/>
        <color rgb="FFF8696B"/>
        <color rgb="FFFCFCFF"/>
      </colorScale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&amp;C&amp;20&amp;A</oddHeader>
  </headerFooter>
  <rowBreaks count="1" manualBreakCount="1">
    <brk id="56" max="33" man="1"/>
  </rowBreaks>
  <ignoredErrors>
    <ignoredError sqref="T10 T35:T36 T92 R34 R36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피벗</vt:lpstr>
      <vt:lpstr>2016학년도 간행물 구독 예정 목록</vt:lpstr>
      <vt:lpstr>Sheet1</vt:lpstr>
      <vt:lpstr>2017학년도 간행물 국내외_교양_전체</vt:lpstr>
      <vt:lpstr>'2017학년도 간행물 국내외_교양_전체'!Print_Area</vt:lpstr>
    </vt:vector>
  </TitlesOfParts>
  <Company>안산대학교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ansan</dc:creator>
  <cp:lastModifiedBy>ansan</cp:lastModifiedBy>
  <cp:lastPrinted>2016-12-05T03:15:57Z</cp:lastPrinted>
  <dcterms:created xsi:type="dcterms:W3CDTF">2015-11-12T02:37:45Z</dcterms:created>
  <dcterms:modified xsi:type="dcterms:W3CDTF">2017-04-21T02:30:50Z</dcterms:modified>
</cp:coreProperties>
</file>